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9740" windowHeight="11970" firstSheet="1" activeTab="5"/>
  </x:bookViews>
  <x:sheets>
    <x:sheet name="추경(2023)-공고" sheetId="1" r:id="rId4"/>
    <x:sheet name="추경(2023)-총칙" sheetId="2" r:id="rId5"/>
    <x:sheet name="추경(2023)-총괄표" sheetId="3" r:id="rId6"/>
    <x:sheet name="세입" sheetId="4" r:id="rId7"/>
    <x:sheet name="세출" sheetId="5" r:id="rId8"/>
    <x:sheet name="추경 예산서(안)" sheetId="6" r:id="rId9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<x:sst xmlns:r="http://schemas.openxmlformats.org/officeDocument/2006/relationships" xmlns:c="http://schemas.openxmlformats.org/drawingml/2006/chart" xmlns:x="http://schemas.openxmlformats.org/spreadsheetml/2006/main" count="242" uniqueCount="188">
  <x:si>
    <x:t xml:space="preserve">  ① 호스팅비용 : 33,000×12=396,000
  ② 법무사 수수료 : 1,500,000  ③ 세무회계수수료 : 1,100,000
  ④ 법인 건물 소방점검비용 : 77,000×12=924,000  
  ⑤ 법인세무대수임비용 : 110,000×7=770,000 
  ⑤ 기타 :810,000  계 : 5,500,000 (변경無)</x:t>
  </x:si>
  <x:si>
    <x:t xml:space="preserve">제1조(추경예산의 규모) 선산복지재단(법인회계)의 2023년도 제2회 추경예산의 </x:t>
  </x:si>
  <x:si>
    <x:t xml:space="preserve">         총 세입액은 219,841이며, 총 세출액은 219,841이다 </x:t>
  </x:si>
  <x:si>
    <x:t xml:space="preserve">  ① 대복협회비(한복협포함) : 1,200,000(1년)  
  ② 재산세 : 10,000,000  ③ 종합부동산세 : 1,000,000 
  ④ 자동차세 : 600,000   ⑤ 자동차보험 : 750,000  
  ⑥ 기타 : 450,000  계 : 14,000,000 (감액)</x:t>
  </x:si>
  <x:si>
    <x:t xml:space="preserve">  직책보조비(대표이사) 5,000,000×12=60,000,000
  직책보조비(사무국장) 1,000,000×12=12,000,000 (변경無)</x:t>
  </x:si>
  <x:si>
    <x:t xml:space="preserve">  국세환급금 및 기타 7,100,000/년 (감액)
  오입금분(2,400,000) 포함</x:t>
  </x:si>
  <x:si>
    <x:t xml:space="preserve">  2022년도 잔액 이월금 11,974,797
  (보:4,011,170 / 자:7,963,627) </x:t>
  </x:si>
  <x:si>
    <x:t>2) 추경예산의 주요내용 : 총액 221,799천원에서 1,958천원이 감소한 219,841천원으로 변경</x:t>
  </x:si>
  <x:si>
    <x:t xml:space="preserve">  임원 선물비 및 경조사 비용 2,000,000/년
  명절맞이 법인산하 종사자 선물비 1,500,000/년 (감액)</x:t>
  </x:si>
  <x:si>
    <x:t>제4조(준수사항) 추경예산의 편성(예비비는 예산의 1%이상 계상),</x:t>
  </x:si>
  <x:si>
    <x:t>제3조(추가 경정예산) 추경예산은 이사회의 의결을 거쳐 확정한 후 7일</x:t>
  </x:si>
  <x:si>
    <x:t xml:space="preserve">  한우리보호작업장 운영비 보조 : 12,539,000/년 (감액)</x:t>
  </x:si>
  <x:si>
    <x:t xml:space="preserve">  장애인고용장려금 46,799,000/년 (감액)</x:t>
  </x:si>
  <x:si>
    <x:t xml:space="preserve">  법인수익사업 수입금 135,000,000/년 (감액)</x:t>
  </x:si>
  <x:si>
    <x:t xml:space="preserve">  잡지출 : 2,400,000/년(오입금분) (변경無)</x:t>
  </x:si>
  <x:si>
    <x:t xml:space="preserve">  법인건물 소방시설 보수공사 2,948,000/년 (감액)</x:t>
  </x:si>
  <x:si>
    <x:t xml:space="preserve">  법인 사무실 건물 간판설치 1,516,900/년 (감액)</x:t>
  </x:si>
  <x:si>
    <x:t xml:space="preserve">  2022년도 잔액 이월금(후원금)
  6,813,589</x:t>
  </x:si>
  <x:si>
    <x:t xml:space="preserve"> - 비품및장비구입 : 350,000/년
 - 법인 차량구입 할부금 : 7,616,680 (감액)</x:t>
  </x:si>
  <x:si>
    <x:t>1) 추경예산의 필요성 : 전입금 감소 및  사무비,재산조성비,전출금 등 감액에 따른 총액 감소</x:t>
  </x:si>
  <x:si>
    <x:t>⑥ 예비비 증액 : 22,580</x:t>
  </x:si>
  <x:si>
    <x:t>제          호</x:t>
  </x:si>
  <x:si>
    <x:t>추     경
예 산 액</x:t>
  </x:si>
  <x:si>
    <x:t>412 한우리보호작업장</x:t>
  </x:si>
  <x:si>
    <x:t>⑤ 잡지출 감액 : △600</x:t>
  </x:si>
  <x:si>
    <x:t>611  금융기관 차입금</x:t>
  </x:si>
  <x:si>
    <x:t>다른회계로부터의 전입금</x:t>
  </x:si>
  <x:si>
    <x:t xml:space="preserve">  예금이자수입 (감액)</x:t>
  </x:si>
  <x:si>
    <x:t xml:space="preserve">    계 : 1,958</x:t>
  </x:si>
  <x:si>
    <x:t xml:space="preserve">         따른다.</x:t>
  </x:si>
  <x:si>
    <x:t>당     초
예 산 액</x:t>
  </x:si>
  <x:si>
    <x:t>③ 전출금 증액 : △7,800</x:t>
  </x:si>
  <x:si>
    <x:t>2023년도 제3차 임시이사회</x:t>
  </x:si>
  <x:si>
    <x:t>① 사무비 감액 : △7,270</x:t>
  </x:si>
  <x:si>
    <x:t>2023년도 추가경정 예산 총괄표</x:t>
  </x:si>
  <x:si>
    <x:t>추경 예산서의 내용을 준용함.</x:t>
  </x:si>
  <x:si>
    <x:t>④ 상환금 감액 : △4,600</x:t>
  </x:si>
  <x:si>
    <x:t xml:space="preserve">  25,400,000/년 (감액)</x:t>
  </x:si>
  <x:si>
    <x:t>① 보조금 수입 감액 : △200</x:t>
  </x:si>
  <x:si>
    <x:t>③ 잡수입 증액 : 3,242</x:t>
  </x:si>
  <x:si>
    <x:t>총               계</x:t>
  </x:si>
  <x:si>
    <x:t>② 전입금 감액 : △5,000</x:t>
  </x:si>
  <x:si>
    <x:t>② 재산조성비 감액 : △4,268</x:t>
  </x:si>
  <x:si>
    <x:t>611  원금상환금</x:t>
  </x:si>
  <x:si>
    <x:t>132  수용비 및</x:t>
  </x:si>
  <x:si>
    <x:t>612  이자지급금</x:t>
  </x:si>
  <x:si>
    <x:t>2023 , 12 ,</x:t>
  </x:si>
  <x:si>
    <x:t>(단위 : 천원)</x:t>
  </x:si>
  <x:si>
    <x:t xml:space="preserve">산 출 기 초 </x:t>
  </x:si>
  <x:si>
    <x:t>배당 및 이자수입</x:t>
  </x:si>
  <x:si>
    <x:t>기타예금이자수입</x:t>
  </x:si>
  <x:si>
    <x:t>133 공공요금</x:t>
  </x:si>
  <x:si>
    <x:t>711  잡 지 출</x:t>
  </x:si>
  <x:si>
    <x:t>소       계</x:t>
  </x:si>
  <x:si>
    <x:t xml:space="preserve"> (단위:천원)</x:t>
  </x:si>
  <x:si>
    <x:t>년   월   일</x:t>
  </x:si>
  <x:si>
    <x:t>213 시설장비유지비</x:t>
  </x:si>
  <x:si>
    <x:t>02 재산조성비</x:t>
  </x:si>
  <x:si>
    <x:t>123  회의비</x:t>
  </x:si>
  <x:si>
    <x:t>수용비 및 수수료</x:t>
  </x:si>
  <x:si>
    <x:t>131  여   비</x:t>
  </x:si>
  <x:si>
    <x:t>811  예 비 비</x:t>
  </x:si>
  <x:si>
    <x:t>212 자산취득비</x:t>
  </x:si>
  <x:si>
    <x:t>의         결</x:t>
  </x:si>
  <x:si>
    <x:t>413 성부정신수양원</x:t>
  </x:si>
  <x:si>
    <x:t>전년도이월금(후원금)</x:t>
  </x:si>
  <x:si>
    <x:t>선산복지재단 대표이사</x:t>
  </x:si>
  <x:si>
    <x:t xml:space="preserve">가. 세입내용 : </x:t>
  </x:si>
  <x:si>
    <x:t xml:space="preserve">나. 세출내용 : </x:t>
  </x:si>
  <x:si>
    <x:t>117  기타후생경비</x:t>
  </x:si>
  <x:si>
    <x:t>121  기관운영비</x:t>
  </x:si>
  <x:si>
    <x:t xml:space="preserve">   수 수 료</x:t>
  </x:si>
  <x:si>
    <x:t>61 
 부채상환금</x:t>
  </x:si>
  <x:si>
    <x:t>12  업  무</x:t>
  </x:si>
  <x:si>
    <x:t>2. 추경 예산총칙</x:t>
  </x:si>
  <x:si>
    <x:t>411 대구안식원</x:t>
  </x:si>
  <x:si>
    <x:t>134 제세공과금</x:t>
  </x:si>
  <x:si>
    <x:t>122  직책보조비</x:t>
  </x:si>
  <x:si>
    <x:t>71</x:t>
  </x:si>
  <x:si>
    <x:t>812</x:t>
  </x:si>
  <x:si>
    <x:t>04</x:t>
  </x:si>
  <x:si>
    <x:t xml:space="preserve">관 </x:t>
  </x:si>
  <x:si>
    <x:t>사무비</x:t>
  </x:si>
  <x:si>
    <x:t>41</x:t>
  </x:si>
  <x:si>
    <x:t>차입금</x:t>
  </x:si>
  <x:si>
    <x:t>112</x:t>
  </x:si>
  <x:si>
    <x:t>전입금</x:t>
  </x:si>
  <x:si>
    <x:t>91</x:t>
  </x:si>
  <x:si>
    <x:t>711</x:t>
  </x:si>
  <x:si>
    <x:t>여비</x:t>
  </x:si>
  <x:si>
    <x:t>511</x:t>
  </x:si>
  <x:si>
    <x:t>항</x:t>
  </x:si>
  <x:si>
    <x:t>912</x:t>
  </x:si>
  <x:si>
    <x:t>후원금</x:t>
  </x:si>
  <x:si>
    <x:t>자부담</x:t>
  </x:si>
  <x:si>
    <x:t>계</x:t>
  </x:si>
  <x:si>
    <x:t>07</x:t>
  </x:si>
  <x:si>
    <x:t>운영비</x:t>
  </x:si>
  <x:si>
    <x:t>811</x:t>
  </x:si>
  <x:si>
    <x:t>증 감</x:t>
  </x:si>
  <x:si>
    <x:t>81</x:t>
  </x:si>
  <x:si>
    <x:t>구 분</x:t>
  </x:si>
  <x:si>
    <x:t>09</x:t>
  </x:si>
  <x:si>
    <x:t>시설비</x:t>
  </x:si>
  <x:si>
    <x:t>보조금</x:t>
  </x:si>
  <x:si>
    <x:t>회의비</x:t>
  </x:si>
  <x:si>
    <x:t>08</x:t>
  </x:si>
  <x:si>
    <x:t>이월금</x:t>
  </x:si>
  <x:si>
    <x:t>05</x:t>
  </x:si>
  <x:si>
    <x:t>목</x:t>
  </x:si>
  <x:si>
    <x:t>414</x:t>
  </x:si>
  <x:si>
    <x:t>연료비</x:t>
  </x:si>
  <x:si>
    <x:t>잡수입</x:t>
  </x:si>
  <x:si>
    <x:t>차량비</x:t>
  </x:si>
  <x:si>
    <x:t xml:space="preserve">01 </x:t>
  </x:si>
  <x:si>
    <x:t>제2조(추경예산의 내역) 추경예산의 상세한 내용은 세입.세출 명세서와 같다.</x:t>
  </x:si>
  <x:si>
    <x:t xml:space="preserve">  회의비 및 참석수당 : 750,000×4회=3,000,000 (감액)</x:t>
  </x:si>
  <x:si>
    <x:t xml:space="preserve">         전용 및 집행은 사회복지법인 및 시설 재무회계규칙의 관련규정에</x:t>
  </x:si>
  <x:si>
    <x:t xml:space="preserve">  22,000,000/년 (변경無)</x:t>
  </x:si>
  <x:si>
    <x:t>예          산          액</x:t>
  </x:si>
  <x:si>
    <x:t>과                  목</x:t>
  </x:si>
  <x:si>
    <x:t>2023   ,  12   ,  21</x:t>
  </x:si>
  <x:si>
    <x:t xml:space="preserve">산     출     기     초 </x:t>
  </x:si>
  <x:si>
    <x:t>2023년도 제2회 추경 세입 명세서</x:t>
  </x:si>
  <x:si>
    <x:t>2023년도 제2회 추경 세출 명세서</x:t>
  </x:si>
  <x:si>
    <x:t xml:space="preserve">  출장여비 : 30,000/년 (감액)</x:t>
  </x:si>
  <x:si>
    <x:t>제2회 추가경정 세입 • 세출 예산 (안)</x:t>
  </x:si>
  <x:si>
    <x:t xml:space="preserve">  공공요금 : 1,500,000/년 (변경無)</x:t>
  </x:si>
  <x:si>
    <x:t xml:space="preserve">         이내에 구청장에게 제출토록 한다.</x:t>
  </x:si>
  <x:si>
    <x:t>ᅳ  2023년도 선산복지재단 법인회계  ᅳ</x:t>
  </x:si>
  <x:si>
    <x:t>2023년도 제2회 추가경정 세입•세출 예산(안)</x:t>
  </x:si>
  <x:si>
    <x:t xml:space="preserve">  후원금 : 12,000,000/년 (변경無)</x:t>
  </x:si>
  <x:si>
    <x:t>의
결
사
항</x:t>
  </x:si>
  <x:si>
    <x:t>01  사무비</x:t>
  </x:si>
  <x:si>
    <x:t>21  시설비</x:t>
  </x:si>
  <x:si>
    <x:t>2. 세출</x:t>
  </x:si>
  <x:si>
    <x:t>08  예비비</x:t>
  </x:si>
  <x:si>
    <x:t>06  차입금</x:t>
  </x:si>
  <x:si>
    <x:t>직책보조비</x:t>
  </x:si>
  <x:si>
    <x:t>기타보조금</x:t>
  </x:si>
  <x:si>
    <x:t>기타잡수입</x:t>
  </x:si>
  <x:si>
    <x:t>211 시설비</x:t>
  </x:si>
  <x:si>
    <x:t>61  차입금</x:t>
  </x:si>
  <x:si>
    <x:t>11 인건비</x:t>
  </x:si>
  <x:si>
    <x:t>재산조성비</x:t>
  </x:si>
  <x:si>
    <x:t xml:space="preserve">  삭감</x:t>
  </x:si>
  <x:si>
    <x:t>기관운영비</x:t>
  </x:si>
  <x:si>
    <x:t>전년도이월금</x:t>
  </x:si>
  <x:si>
    <x:t>시설장비유지비</x:t>
  </x:si>
  <x:si>
    <x:t>제세공과금</x:t>
  </x:si>
  <x:si>
    <x:t>기타후생경비</x:t>
  </x:si>
  <x:si>
    <x:t>상 환 금</x:t>
  </x:si>
  <x:si>
    <x:t>의 안 번 호</x:t>
  </x:si>
  <x:si>
    <x:t>04  전출금</x:t>
  </x:si>
  <x:si>
    <x:t>예 비 비</x:t>
  </x:si>
  <x:si>
    <x:t>기본재산수입</x:t>
  </x:si>
  <x:si>
    <x:t>136 연료비</x:t>
  </x:si>
  <x:si>
    <x:t>81  예비비</x:t>
  </x:si>
  <x:si>
    <x:t>자산취득비</x:t>
  </x:si>
  <x:si>
    <x:t>잡 지 출</x:t>
  </x:si>
  <x:si>
    <x:t>소    계</x:t>
  </x:si>
  <x:si>
    <x:t xml:space="preserve"> 추진비</x:t>
  </x:si>
  <x:si>
    <x:t>전 출 금</x:t>
  </x:si>
  <x:si>
    <x:t>(단위:천원)</x:t>
  </x:si>
  <x:si>
    <x:t>07  잡지출</x:t>
  </x:si>
  <x:si>
    <x:t>공공요금</x:t>
  </x:si>
  <x:si>
    <x:t>증   감</x:t>
  </x:si>
  <x:si>
    <x:t>추경 예산액</x:t>
  </x:si>
  <x:si>
    <x:t>1. 제안설명</x:t>
  </x:si>
  <x:si>
    <x:t>06  상환금</x:t>
  </x:si>
  <x:si>
    <x:t>지정후원금</x:t>
  </x:si>
  <x:si>
    <x:t>41  전출금</x:t>
  </x:si>
  <x:si>
    <x:t>제  출  자</x:t>
  </x:si>
  <x:si>
    <x:t>보조금수입</x:t>
  </x:si>
  <x:si>
    <x:t>재산 매각수입</x:t>
  </x:si>
  <x:si>
    <x:t>재산수입</x:t>
  </x:si>
  <x:si>
    <x:t>선산복지재단</x:t>
  </x:si>
  <x:si>
    <x:t>1. 세입</x:t>
  </x:si>
  <x:si>
    <x:t>후원금 수입</x:t>
  </x:si>
  <x:si>
    <x:t>비지정후원금</x:t>
  </x:si>
  <x:si>
    <x:t>예 산 총 칙</x:t>
  </x:si>
  <x:si>
    <x:t>후원금수입</x:t>
  </x:si>
  <x:si>
    <x:t>135 차량비</x:t>
  </x:si>
  <x:si>
    <x:t>제  출  일</x:t>
  </x:si>
  <x:si>
    <x:t>71  잡지출</x:t>
  </x:si>
  <x:si>
    <x:t xml:space="preserve">선산복지재단 </x:t>
  </x:si>
  <x:si>
    <x:t>당초 예산액</x:t>
  </x:si>
  <x:si>
    <x:t xml:space="preserve">  대구안식원 운영비 보조 : 6,200,000/년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</x:si>
</x:sst>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5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문체부 바탕체"/>
      <x:sz val="48"/>
      <x:color rgb="ff000000"/>
      <x:b val="1"/>
    </x:font>
    <x:font>
      <x:name val="맑은 고딕"/>
      <x:sz val="14"/>
      <x:color rgb="ff000000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4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4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</x:fonts>
  <x:fills count="8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eeece1"/>
        <x:bgColor indexed="64"/>
      </x:patternFill>
    </x:fill>
  </x:fills>
  <x:borders count="124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32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x:xf numFmtId="0" fontId="9" fillId="0" borderId="5" xfId="0" applyNumberFormat="1" applyFont="1" applyBorder="1">
      <x:alignment horizontal="general" vertical="center"/>
    </x:xf>
    <x:xf numFmtId="0" fontId="9" fillId="0" borderId="0" xfId="0" applyNumberFormat="1" applyFont="1" applyBorder="1">
      <x:alignment horizontal="general" vertical="center"/>
    </x:xf>
    <x:xf numFmtId="0" fontId="9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0" borderId="0" xfId="0" applyNumberFormat="1" applyFont="1" applyAlignment="1">
      <x:alignment horizontal="left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left" vertical="center" wrapText="1" indent="1"/>
        </x:xf>
      </mc:Fallback>
    </mc:AlternateContent>
    <x:xf numFmtId="0" fontId="15" fillId="0" borderId="0" xfId="0" applyNumberFormat="1" applyFont="1" applyAlignment="1">
      <x:alignment horizontal="general" vertical="center"/>
    </x:xf>
    <x:xf numFmtId="0" fontId="16" fillId="0" borderId="0" xfId="0" applyNumberFormat="1" applyFont="1" applyAlignment="1">
      <x:alignment horizontal="general" vertical="center"/>
    </x:xf>
    <x:xf numFmtId="0" fontId="17" fillId="0" borderId="0" xfId="0" applyNumberFormat="1" applyFont="1">
      <x:alignment horizontal="general" vertical="center"/>
    </x:xf>
    <x:xf numFmtId="0" fontId="17" fillId="0" borderId="0" xfId="0" applyNumberFormat="1" applyFont="1" applyAlignment="1">
      <x:alignment horizontal="general" vertical="top"/>
    </x:xf>
    <x:xf numFmtId="0" fontId="17" fillId="0" borderId="0" xfId="0" applyNumberFormat="1" applyFont="1" applyAlignment="1">
      <x:alignment horizontal="general" vertical="center"/>
    </x:xf>
    <x:xf numFmtId="0" fontId="17" fillId="0" borderId="0" xfId="0" applyNumberFormat="1" applyFont="1" applyFill="1" applyAlignment="1">
      <x:alignment horizontal="general" vertical="center"/>
    </x:xf>
    <x:xf numFmtId="0" fontId="17" fillId="0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5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5" xfId="0" applyNumberFormat="1" applyFont="1" applyBorder="1" applyAlignment="1">
          <x:alignment horizontal="right" vertical="center" wrapText="1" indent="1"/>
        </x:xf>
      </mc:Fallback>
    </mc:AlternateContent>
    <x:xf numFmtId="164" fontId="21" fillId="5" borderId="16" xfId="0" applyNumberFormat="1" applyFont="1" applyFill="1" applyBorder="1" applyAlignment="1">
      <x:alignment horizontal="general" vertical="center"/>
    </x:xf>
    <x:xf numFmtId="164" fontId="21" fillId="6" borderId="16" xfId="0" applyNumberFormat="1" applyFont="1" applyFill="1" applyBorder="1" applyAlignment="1">
      <x:alignment horizontal="general" vertical="center"/>
    </x:xf>
    <x:xf numFmtId="164" fontId="21" fillId="2" borderId="16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1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1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18" xfId="0" applyNumberFormat="1" applyFont="1" applyFill="1" applyBorder="1" applyAlignment="1">
          <x:alignment horizontal="justify" vertical="center" wrapText="1"/>
        </x:xf>
      </mc:Fallback>
    </mc:AlternateContent>
    <x:xf numFmtId="164" fontId="19" fillId="3" borderId="1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2" borderId="1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8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1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8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9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2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2" xfId="0" applyNumberFormat="1" applyFont="1" applyFill="1" applyBorder="1" applyAlignment="1">
          <x:alignment horizontal="left" vertical="center" wrapText="1" indent="1"/>
        </x:xf>
      </mc:Fallback>
    </mc:AlternateContent>
    <x:xf numFmtId="164" fontId="19" fillId="3" borderId="23" xfId="0" applyNumberFormat="1" applyFont="1" applyFill="1" applyBorder="1" applyAlignment="1">
      <x:alignment horizontal="general" vertical="center"/>
    </x:xf>
    <x:xf numFmtId="164" fontId="19" fillId="3" borderId="1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2" borderId="2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4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5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5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6" xfId="0" applyNumberFormat="1" applyFont="1" applyFill="1" applyBorder="1" applyAlignment="1">
          <x:alignment horizontal="left" vertical="center" wrapText="1" indent="1"/>
        </x:xf>
      </mc:Fallback>
    </mc:AlternateContent>
    <x:xf numFmtId="0" fontId="14" fillId="2" borderId="18" xfId="0" applyNumberFormat="1" applyFont="1" applyFill="1" applyBorder="1" applyAlignment="1">
      <x:alignment horizontal="general" vertical="center" wrapText="1"/>
    </x:xf>
    <x:xf numFmtId="0" fontId="14" fillId="2" borderId="19" xfId="0" applyNumberFormat="1" applyFont="1" applyFill="1" applyBorder="1" applyAlignment="1">
      <x:alignment horizontal="general" vertical="center" wrapText="1"/>
    </x:xf>
    <x:xf numFmtId="0" fontId="14" fillId="2" borderId="21" xfId="0" applyNumberFormat="1" applyFont="1" applyFill="1" applyBorder="1" applyAlignment="1">
      <x:alignment horizontal="general" vertical="center" wrapText="1"/>
    </x:xf>
    <x:xf numFmtId="0" fontId="14" fillId="2" borderId="2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9" fillId="4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2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2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2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2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6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6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2" borderId="2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2" borderId="29" xfId="0" applyNumberFormat="1" applyFont="1" applyFill="1" applyBorder="1" applyAlignment="1">
          <x:alignment horizontal="right" vertical="center" wrapText="1"/>
        </x:xf>
      </mc:Fallback>
    </mc:AlternateContent>
    <x:xf numFmtId="49" fontId="0" fillId="2" borderId="1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9" fillId="3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1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1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2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2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7" borderId="3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7" borderId="3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2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2" borderId="3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3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3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7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7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4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4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4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4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4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2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0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50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3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33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1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1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8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18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5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57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3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33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5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5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3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3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21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21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1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1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6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6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2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6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6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7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70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2" borderId="7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7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7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2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25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2" borderId="73" xfId="0" applyNumberFormat="1" applyFont="1" applyFill="1" applyBorder="1" applyAlignment="1">
      <x:alignment horizontal="general" vertical="center" wrapText="1"/>
    </x:xf>
    <x:xf numFmtId="0" fontId="14" fillId="2" borderId="66" xfId="0" applyNumberFormat="1" applyFont="1" applyFill="1" applyBorder="1" applyAlignment="1">
      <x:alignment horizontal="general" vertical="center" wrapText="1"/>
    </x:xf>
    <x:xf numFmtId="0" fontId="14" fillId="2" borderId="7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7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7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46" xfId="0" applyNumberFormat="1" applyFont="1" applyFill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2" borderId="46" xfId="0" applyNumberFormat="1" applyFont="1" applyFill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6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76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45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4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7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77" xfId="0" applyNumberFormat="1" applyFont="1" applyBorder="1" applyAlignment="1">
          <x:alignment horizontal="left" vertical="center" wrapText="1" indent="1"/>
        </x:xf>
      </mc:Fallback>
    </mc:AlternateContent>
    <x:xf numFmtId="49" fontId="18" fillId="2" borderId="31" xfId="0" applyNumberFormat="1" applyFont="1" applyFill="1" applyBorder="1" applyAlignment="1">
      <x:alignment horizontal="general" vertical="center" wrapText="1"/>
    </x:xf>
    <x:xf numFmtId="49" fontId="18" fillId="2" borderId="53" xfId="0" applyNumberFormat="1" applyFont="1" applyFill="1" applyBorder="1" applyAlignment="1">
      <x:alignment horizontal="general" vertical="center" wrapText="1"/>
    </x:xf>
    <x:xf numFmtId="49" fontId="18" fillId="2" borderId="41" xfId="0" applyNumberFormat="1" applyFont="1" applyFill="1" applyBorder="1" applyAlignment="1">
      <x:alignment horizontal="general" vertical="center" wrapText="1"/>
    </x:xf>
    <x:xf numFmtId="49" fontId="18" fillId="2" borderId="59" xfId="0" applyNumberFormat="1" applyFont="1" applyFill="1" applyBorder="1" applyAlignment="1">
      <x:alignment horizontal="general" vertical="center" wrapText="1"/>
    </x:xf>
    <x:xf numFmtId="49" fontId="18" fillId="2" borderId="78" xfId="0" applyNumberFormat="1" applyFont="1" applyFill="1" applyBorder="1" applyAlignment="1">
      <x:alignment horizontal="general" vertical="center" wrapText="1"/>
    </x:xf>
    <x:xf numFmtId="49" fontId="18" fillId="2" borderId="9" xfId="0" applyNumberFormat="1" applyFont="1" applyFill="1" applyBorder="1" applyAlignment="1">
      <x:alignment horizontal="general" vertical="center" wrapText="1"/>
    </x:xf>
    <x:xf numFmtId="49" fontId="18" fillId="2" borderId="79" xfId="0" applyNumberFormat="1" applyFont="1" applyFill="1" applyBorder="1" applyAlignment="1">
      <x:alignment horizontal="general" vertical="center" wrapText="1"/>
    </x:xf>
    <x:xf numFmtId="49" fontId="18" fillId="2" borderId="8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8" fillId="2" borderId="6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62" xfId="0" applyNumberFormat="1" applyFont="1" applyFill="1" applyBorder="1" applyAlignment="1">
          <x:alignment horizontal="left" vertical="center" wrapText="1" indent="1"/>
        </x:xf>
      </mc:Fallback>
    </mc:AlternateContent>
    <x:xf numFmtId="0" fontId="13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4" fillId="2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1" xfId="0" applyNumberFormat="1" applyFont="1" applyFill="1" applyBorder="1" applyAlignment="1">
          <x:alignment horizontal="right" vertical="center"/>
        </x:xf>
      </mc:Fallback>
    </mc:AlternateContent>
    <x:xf numFmtId="164" fontId="19" fillId="3" borderId="1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8" fillId="2" borderId="3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31" xfId="0" applyNumberFormat="1" applyFont="1" applyFill="1" applyBorder="1" applyAlignment="1">
          <x:alignment horizontal="left" vertical="center" wrapText="1" indent="1"/>
        </x:xf>
      </mc:Fallback>
    </mc:AlternateContent>
    <x:xf numFmtId="0" fontId="14" fillId="2" borderId="64" xfId="0" applyNumberFormat="1" applyFont="1" applyFill="1" applyBorder="1" applyAlignment="1">
      <x:alignment horizontal="general" vertical="center" wrapText="1"/>
    </x:xf>
    <x:xf numFmtId="49" fontId="18" fillId="2" borderId="82" xfId="0" applyNumberFormat="1" applyFont="1" applyFill="1" applyBorder="1" applyAlignment="1">
      <x:alignment horizontal="general" vertical="center" wrapText="1"/>
    </x:xf>
    <x:xf numFmtId="0" fontId="17" fillId="0" borderId="0" xfId="0" applyNumberFormat="1" applyFont="1" applyFill="1" applyBorder="1" applyAlignment="1" applyProtection="1">
      <x:alignment horizontal="general" vertical="center"/>
    </x:xf>
    <x:xf numFmtId="49" fontId="18" fillId="2" borderId="55" xfId="0" applyNumberFormat="1" applyFont="1" applyFill="1" applyBorder="1" applyAlignment="1">
      <x:alignment horizontal="general" vertical="center" wrapText="1"/>
    </x:xf>
    <x:xf numFmtId="0" fontId="17" fillId="0" borderId="0" xfId="0" applyFont="1" applyFill="1" applyAlignment="1">
      <x:alignment horizontal="general" vertical="center"/>
    </x:xf>
    <x:xf numFmtId="0" fontId="17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19" fillId="3" borderId="8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8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7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7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8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8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4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4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8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2" borderId="87" xfId="0" applyNumberFormat="1" applyFont="1" applyFill="1" applyBorder="1" applyAlignment="1">
          <x:alignment horizontal="justify" vertical="center" wrapText="1"/>
        </x:xf>
      </mc:Fallback>
    </mc:AlternateContent>
    <x:xf numFmtId="49" fontId="18" fillId="2" borderId="7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2" borderId="5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2" borderId="5" xfId="0" applyNumberFormat="1" applyFont="1" applyFill="1" applyBorder="1" applyAlignment="1">
          <x:alignment horizontal="left" vertical="top" wrapText="1" indent="1"/>
        </x:xf>
      </mc:Fallback>
    </mc:AlternateContent>
    <x:xf numFmtId="49" fontId="18" fillId="2" borderId="88" xfId="0" applyNumberFormat="1" applyFont="1" applyFill="1" applyBorder="1" applyAlignment="1">
      <x:alignment horizontal="general" vertical="center" wrapText="1"/>
    </x:xf>
    <x:xf numFmtId="49" fontId="18" fillId="2" borderId="89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2" borderId="3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3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2" borderId="9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2" borderId="9" xfId="0" applyNumberFormat="1" applyFont="1" applyFill="1" applyBorder="1" applyAlignment="1">
          <x:alignment horizontal="left" vertical="center" wrapText="1" indent="1"/>
        </x:xf>
      </mc:Fallback>
    </mc:AlternateContent>
    <x:xf numFmtId="49" fontId="14" fillId="2" borderId="31" xfId="0" applyNumberFormat="1" applyFont="1" applyFill="1" applyBorder="1" applyAlignment="1">
      <x:alignment horizontal="left" vertical="center" wrapText="1"/>
    </x:xf>
    <x:xf numFmtId="49" fontId="18" fillId="2" borderId="90" xfId="0" applyNumberFormat="1" applyFont="1" applyFill="1" applyBorder="1" applyAlignment="1">
      <x:alignment horizontal="general" vertical="center" wrapText="1"/>
    </x:xf>
    <x:xf numFmtId="49" fontId="18" fillId="2" borderId="8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justify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9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9" xfId="0" applyNumberFormat="1" applyFont="1" applyBorder="1" applyAlignment="1">
          <x:alignment horizontal="right" vertical="center" wrapText="1" indent="1"/>
        </x:xf>
      </mc:Fallback>
    </mc:AlternateContent>
    <x:xf numFmtId="49" fontId="22" fillId="2" borderId="89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bottom"/>
        </x:xf>
      </mc:Fallback>
    </mc:AlternateContent>
    <x:xf numFmtId="0" fontId="17" fillId="0" borderId="0" xfId="0" applyNumberFormat="1" applyFont="1" applyAlignment="1">
      <x:alignment horizontal="left" vertical="center"/>
    </x:xf>
    <x:xf numFmtId="0" fontId="17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3" fillId="0" borderId="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91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91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9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9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87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87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78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78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2" borderId="0" xfId="0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7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7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2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9" fillId="4" borderId="10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0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0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4" borderId="10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4" borderId="10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0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0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2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2" borderId="14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2" borderId="69" xfId="0" applyNumberFormat="1" applyFont="1" applyFill="1" applyBorder="1" applyAlignment="1">
      <x:alignment horizontal="general" vertical="center"/>
    </x:xf>
    <x:xf numFmtId="164" fontId="14" fillId="2" borderId="10" xfId="0" applyNumberFormat="1" applyFont="1" applyFill="1" applyBorder="1" applyAlignment="1">
      <x:alignment horizontal="general" vertical="center"/>
    </x:xf>
    <x:xf numFmtId="164" fontId="14" fillId="2" borderId="109" xfId="0" applyNumberFormat="1" applyFont="1" applyFill="1" applyBorder="1" applyAlignment="1">
      <x:alignment horizontal="general" vertical="center"/>
    </x:xf>
    <x:xf numFmtId="164" fontId="14" fillId="2" borderId="20" xfId="0" applyNumberFormat="1" applyFont="1" applyFill="1" applyBorder="1" applyAlignment="1">
      <x:alignment horizontal="general" vertical="center"/>
    </x:xf>
    <x:xf numFmtId="164" fontId="14" fillId="2" borderId="19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6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6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3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32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2" borderId="2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9" fillId="3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52" xfId="0" applyNumberFormat="1" applyFont="1" applyFill="1" applyBorder="1" applyAlignment="1">
          <x:alignment horizontal="center" vertical="center" wrapText="1"/>
        </x:xf>
      </mc:Fallback>
    </mc:AlternateContent>
    <x:xf numFmtId="49" fontId="18" fillId="0" borderId="112" xfId="0" applyNumberFormat="1" applyFont="1" applyBorder="1" applyAlignment="1">
      <x:alignment horizontal="left" vertical="center" wrapText="1"/>
    </x:xf>
    <x:xf numFmtId="49" fontId="18" fillId="0" borderId="78" xfId="0" applyNumberFormat="1" applyFont="1" applyBorder="1" applyAlignment="1">
      <x:alignment horizontal="left" vertical="center" wrapText="1"/>
    </x:xf>
    <x:xf numFmtId="49" fontId="18" fillId="2" borderId="81" xfId="0" applyNumberFormat="1" applyFont="1" applyFill="1" applyBorder="1" applyAlignment="1">
      <x:alignment horizontal="left" vertical="center" wrapText="1"/>
    </x:xf>
    <x:xf numFmtId="49" fontId="18" fillId="2" borderId="67" xfId="0" applyNumberFormat="1" applyFont="1" applyFill="1" applyBorder="1" applyAlignment="1">
      <x:alignment horizontal="left" vertical="center" wrapText="1"/>
    </x:xf>
    <x:xf numFmtId="49" fontId="18" fillId="2" borderId="113" xfId="0" applyNumberFormat="1" applyFont="1" applyFill="1" applyBorder="1" applyAlignment="1">
      <x:alignment horizontal="left" vertical="center" wrapText="1"/>
    </x:xf>
    <x:xf numFmtId="49" fontId="18" fillId="0" borderId="114" xfId="0" applyNumberFormat="1" applyFont="1" applyBorder="1" applyAlignment="1">
      <x:alignment horizontal="left" vertical="center" wrapText="1"/>
    </x:xf>
    <x:xf numFmtId="49" fontId="18" fillId="2" borderId="115" xfId="0" applyNumberFormat="1" applyFont="1" applyFill="1" applyBorder="1" applyAlignment="1">
      <x:alignment horizontal="left" vertical="center" wrapText="1"/>
    </x:xf>
    <x:xf numFmtId="49" fontId="18" fillId="0" borderId="90" xfId="0" applyNumberFormat="1" applyFont="1" applyBorder="1" applyAlignment="1">
      <x:alignment horizontal="left" vertical="center" wrapText="1"/>
    </x:xf>
    <x:xf numFmtId="49" fontId="14" fillId="2" borderId="115" xfId="0" applyNumberFormat="1" applyFont="1" applyFill="1" applyBorder="1" applyAlignment="1">
      <x:alignment horizontal="left" vertical="center" wrapText="1"/>
    </x:xf>
    <x:xf numFmtId="49" fontId="14" fillId="2" borderId="31" xfId="0" applyNumberFormat="1" applyFont="1" applyFill="1" applyBorder="1" applyAlignment="1">
      <x:alignment horizontal="left" vertical="center" wrapText="1"/>
    </x:xf>
    <x:xf numFmtId="49" fontId="18" fillId="2" borderId="90" xfId="0" applyNumberFormat="1" applyFont="1" applyFill="1" applyBorder="1" applyAlignment="1">
      <x:alignment horizontal="left" vertical="center" wrapText="1"/>
    </x:xf>
    <x:xf numFmtId="49" fontId="18" fillId="2" borderId="78" xfId="0" applyNumberFormat="1" applyFont="1" applyFill="1" applyBorder="1" applyAlignment="1">
      <x:alignment horizontal="left" vertical="center" wrapText="1"/>
    </x:xf>
    <x:xf numFmtId="49" fontId="14" fillId="2" borderId="81" xfId="0" applyNumberFormat="1" applyFont="1" applyFill="1" applyBorder="1" applyAlignment="1">
      <x:alignment horizontal="general" vertical="center" wrapText="1"/>
    </x:xf>
    <x:xf numFmtId="49" fontId="14" fillId="2" borderId="67" xfId="0" applyNumberFormat="1" applyFont="1" applyFill="1" applyBorder="1" applyAlignment="1">
      <x:alignment horizontal="general" vertical="center" wrapText="1"/>
    </x:xf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9" fillId="4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9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9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0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0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4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4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9" fillId="2" borderId="1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9" fillId="2" borderId="1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1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1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4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4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3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3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2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2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9" fillId="3" borderId="3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9" fillId="3" borderId="33" xfId="0" applyNumberFormat="1" applyFont="1" applyFill="1" applyBorder="1" applyAlignment="1">
          <x:alignment horizontal="center" vertical="center" wrapText="1"/>
        </x:xf>
      </mc:Fallback>
    </mc:AlternateContent>
    <x:xf numFmtId="49" fontId="14" fillId="2" borderId="76" xfId="0" applyNumberFormat="1" applyFont="1" applyFill="1" applyBorder="1" applyAlignment="1" applyProtection="1">
      <x:alignment horizontal="general" vertical="center" wrapText="1"/>
    </x:xf>
    <x:xf numFmtId="49" fontId="14" fillId="2" borderId="121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2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0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0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8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8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2" borderId="1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2" borderId="113" xfId="0" applyNumberFormat="1" applyFont="1" applyFill="1" applyBorder="1" applyAlignment="1">
          <x:alignment horizontal="right" vertical="center"/>
        </x:xf>
      </mc:Fallback>
    </mc:AlternateContent>
    <x:xf numFmtId="49" fontId="18" fillId="2" borderId="122" xfId="0" applyNumberFormat="1" applyFont="1" applyFill="1" applyBorder="1" applyAlignment="1">
      <x:alignment horizontal="general" vertical="center" wrapText="1"/>
    </x:xf>
    <x:xf numFmtId="49" fontId="18" fillId="2" borderId="123" xfId="0" applyNumberFormat="1" applyFont="1" applyFill="1" applyBorder="1" applyAlignment="1">
      <x:alignment horizontal="general" vertical="center" wrapText="1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647700</xdr:colOff>
      <xdr:row>9</xdr:row>
      <xdr:rowOff>381000</xdr:rowOff>
    </xdr:from>
    <xdr:to>
      <xdr:col>5</xdr:col>
      <xdr:colOff>609600</xdr:colOff>
      <xdr:row>11</xdr:row>
      <xdr:rowOff>95250</xdr:rowOff>
    </xdr:to>
    <xdr:pic macro="" fPublished="0">
      <xdr:nvPicPr>
        <xdr:cNvPr id="3" name="그림 3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67275" y="6096000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8"/>
  <x:sheetViews>
    <x:sheetView topLeftCell="A1" zoomScaleNormal="100" zoomScaleSheetLayoutView="75" workbookViewId="0">
      <x:selection activeCell="G12" activeCellId="0" sqref="G12:G12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9" t="s">
        <x:v>152</x:v>
      </x:c>
      <x:c r="B1" s="242" t="s">
        <x:v>21</x:v>
      </x:c>
      <x:c r="C1" s="243"/>
      <x:c r="D1" s="244"/>
      <x:c r="E1" s="10"/>
      <x:c r="F1" s="245" t="s">
        <x:v>132</x:v>
      </x:c>
    </x:row>
    <x:row r="2" spans="1:6" ht="31.5" customHeight="1">
      <x:c r="A2" s="11" t="s">
        <x:v>63</x:v>
      </x:c>
      <x:c r="B2" s="248" t="s">
        <x:v>32</x:v>
      </x:c>
      <x:c r="C2" s="249"/>
      <x:c r="D2" s="250"/>
      <x:c r="E2" s="10"/>
      <x:c r="F2" s="246"/>
    </x:row>
    <x:row r="3" spans="1:6" ht="31.5" customHeight="1">
      <x:c r="A3" s="12" t="s">
        <x:v>55</x:v>
      </x:c>
      <x:c r="B3" s="251" t="s">
        <x:v>121</x:v>
      </x:c>
      <x:c r="C3" s="252"/>
      <x:c r="D3" s="253"/>
      <x:c r="E3" s="10"/>
      <x:c r="F3" s="247"/>
    </x:row>
    <x:row r="4" spans="1:6" ht="60.75" customHeight="1">
      <x:c r="A4" s="10"/>
      <x:c r="B4" s="10"/>
      <x:c r="C4" s="10"/>
      <x:c r="D4" s="10"/>
      <x:c r="E4" s="10"/>
      <x:c r="F4" s="10"/>
    </x:row>
    <x:row r="5" spans="1:6" ht="60.75" customHeight="1">
      <x:c r="A5" s="10"/>
      <x:c r="B5" s="10"/>
      <x:c r="C5" s="10"/>
      <x:c r="D5" s="10"/>
      <x:c r="E5" s="10"/>
      <x:c r="F5" s="10"/>
    </x:row>
    <x:row r="6" spans="1:6" ht="71.25" customHeight="1">
      <x:c r="A6" s="230" t="s">
        <x:v>129</x:v>
      </x:c>
      <x:c r="B6" s="231"/>
      <x:c r="C6" s="231"/>
      <x:c r="D6" s="231"/>
      <x:c r="E6" s="231"/>
      <x:c r="F6" s="232"/>
    </x:row>
    <x:row r="7" spans="1:6" ht="30.75" customHeight="1">
      <x:c r="A7" s="13"/>
      <x:c r="B7" s="14"/>
      <x:c r="C7" s="14"/>
      <x:c r="D7" s="14"/>
      <x:c r="E7" s="14"/>
      <x:c r="F7" s="15"/>
    </x:row>
    <x:row r="8" spans="1:6" ht="71.25" customHeight="1">
      <x:c r="A8" s="233" t="s">
        <x:v>126</x:v>
      </x:c>
      <x:c r="B8" s="234"/>
      <x:c r="C8" s="234"/>
      <x:c r="D8" s="234"/>
      <x:c r="E8" s="234"/>
      <x:c r="F8" s="235"/>
    </x:row>
    <x:row r="9" spans="1:6" ht="60.75" customHeight="1">
      <x:c r="A9" s="10"/>
      <x:c r="B9" s="10"/>
      <x:c r="C9" s="10"/>
      <x:c r="D9" s="10"/>
      <x:c r="E9" s="10"/>
      <x:c r="F9" s="10"/>
    </x:row>
    <x:row r="10" spans="1:6" ht="60.75" customHeight="1">
      <x:c r="A10" s="10"/>
      <x:c r="B10" s="10"/>
      <x:c r="C10" s="10"/>
      <x:c r="D10" s="10"/>
      <x:c r="F10" s="10"/>
    </x:row>
    <x:row r="11" spans="1:7" ht="36.75" customHeight="1">
      <x:c r="A11" s="10"/>
      <x:c r="B11" s="16" t="s">
        <x:v>172</x:v>
      </x:c>
      <x:c r="C11" s="236" t="s">
        <x:v>66</x:v>
      </x:c>
      <x:c r="D11" s="237"/>
      <x:c r="E11" s="238"/>
      <x:c r="F11" s="10"/>
      <x:c r="G11" s="223"/>
    </x:row>
    <x:row r="12" spans="1:6" ht="36.75" customHeight="1">
      <x:c r="A12" s="10"/>
      <x:c r="B12" s="17" t="s">
        <x:v>183</x:v>
      </x:c>
      <x:c r="C12" s="239" t="s">
        <x:v>46</x:v>
      </x:c>
      <x:c r="D12" s="240"/>
      <x:c r="E12" s="241"/>
      <x:c r="F12" s="10"/>
    </x:row>
    <x:row r="18" spans="9:9">
      <x:c r="I18" s="223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="85" zoomScaleNormal="85" zoomScaleSheetLayoutView="75" workbookViewId="0">
      <x:selection activeCell="O8" activeCellId="0" sqref="O8:O8"/>
    </x:sheetView>
  </x:sheetViews>
  <x:sheetFormatPr defaultColWidth="8.88671875" defaultRowHeight="17.800000000000001"/>
  <x:cols>
    <x:col min="1" max="1" width="3" customWidth="1"/>
    <x:col min="12" max="12" width="9.77734375" customWidth="1"/>
  </x:cols>
  <x:sheetData>
    <x:row r="1" spans="1:12" ht="48.75">
      <x:c r="A1" s="255" t="s">
        <x:v>180</x:v>
      </x:c>
      <x:c r="B1" s="255"/>
      <x:c r="C1" s="255"/>
      <x:c r="D1" s="255"/>
      <x:c r="E1" s="255"/>
      <x:c r="F1" s="255"/>
      <x:c r="G1" s="255"/>
      <x:c r="H1" s="255"/>
      <x:c r="I1" s="255"/>
      <x:c r="J1" s="255"/>
      <x:c r="K1" s="255"/>
      <x:c r="L1" s="6"/>
    </x:row>
    <x:row r="2" spans="1:12" ht="30.75" customHeight="1">
      <x:c r="A2" s="5"/>
      <x:c r="B2" s="5"/>
      <x:c r="C2" s="5"/>
      <x:c r="D2" s="5"/>
      <x:c r="E2" s="5"/>
      <x:c r="F2" s="5"/>
      <x:c r="G2" s="5"/>
      <x:c r="H2" s="5"/>
      <x:c r="I2" s="5"/>
      <x:c r="J2" s="5"/>
      <x:c r="K2" s="5"/>
      <x:c r="L2" s="5"/>
    </x:row>
    <x:row r="3" spans="2:12" ht="36.75" customHeight="1">
      <x:c r="B3" s="21"/>
      <x:c r="C3" s="21"/>
      <x:c r="D3" s="21"/>
      <x:c r="E3" s="21"/>
      <x:c r="F3" s="21"/>
      <x:c r="G3" s="21"/>
      <x:c r="H3" s="21"/>
      <x:c r="I3" s="21"/>
      <x:c r="J3" s="21"/>
      <x:c r="K3" s="254" t="s">
        <x:v>163</x:v>
      </x:c>
      <x:c r="L3" s="254"/>
    </x:row>
    <x:row r="4" spans="2:12" ht="30" customHeight="1">
      <x:c r="B4" s="256" t="s">
        <x:v>1</x:v>
      </x:c>
      <x:c r="C4" s="256"/>
      <x:c r="D4" s="256"/>
      <x:c r="E4" s="256"/>
      <x:c r="F4" s="256"/>
      <x:c r="G4" s="256"/>
      <x:c r="H4" s="256"/>
      <x:c r="I4" s="256"/>
      <x:c r="J4" s="256"/>
      <x:c r="K4" s="256"/>
      <x:c r="L4" s="256"/>
    </x:row>
    <x:row r="5" spans="2:12" ht="30" customHeight="1">
      <x:c r="B5" s="257" t="s">
        <x:v>2</x:v>
      </x:c>
      <x:c r="C5" s="257"/>
      <x:c r="D5" s="257"/>
      <x:c r="E5" s="257"/>
      <x:c r="F5" s="257"/>
      <x:c r="G5" s="257"/>
      <x:c r="H5" s="257"/>
      <x:c r="I5" s="257"/>
      <x:c r="J5" s="257"/>
      <x:c r="K5" s="257"/>
      <x:c r="L5" s="257"/>
    </x:row>
    <x:row r="6" spans="2:12" ht="15.75" customHeight="1">
      <x:c r="B6" s="18"/>
      <x:c r="C6" s="18"/>
      <x:c r="D6" s="18"/>
      <x:c r="E6" s="18"/>
      <x:c r="F6" s="18"/>
      <x:c r="G6" s="18"/>
      <x:c r="H6" s="18"/>
      <x:c r="I6" s="18"/>
      <x:c r="J6" s="18"/>
      <x:c r="K6" s="18"/>
      <x:c r="L6" s="18"/>
    </x:row>
    <x:row r="7" spans="2:12" ht="30" customHeight="1">
      <x:c r="B7" s="256" t="s">
        <x:v>115</x:v>
      </x:c>
      <x:c r="C7" s="256"/>
      <x:c r="D7" s="256"/>
      <x:c r="E7" s="256"/>
      <x:c r="F7" s="256"/>
      <x:c r="G7" s="256"/>
      <x:c r="H7" s="256"/>
      <x:c r="I7" s="256"/>
      <x:c r="J7" s="256"/>
      <x:c r="K7" s="256"/>
      <x:c r="L7" s="256"/>
    </x:row>
    <x:row r="8" spans="2:12" ht="15.75" customHeight="1">
      <x:c r="B8" s="19"/>
      <x:c r="C8" s="19"/>
      <x:c r="D8" s="19"/>
      <x:c r="E8" s="19"/>
      <x:c r="F8" s="19"/>
      <x:c r="G8" s="19"/>
      <x:c r="H8" s="19"/>
      <x:c r="I8" s="19"/>
      <x:c r="J8" s="19"/>
      <x:c r="K8" s="19"/>
      <x:c r="L8" s="19"/>
    </x:row>
    <x:row r="9" spans="2:12" ht="30" customHeight="1">
      <x:c r="B9" s="256" t="s">
        <x:v>10</x:v>
      </x:c>
      <x:c r="C9" s="256"/>
      <x:c r="D9" s="256"/>
      <x:c r="E9" s="256"/>
      <x:c r="F9" s="256"/>
      <x:c r="G9" s="256"/>
      <x:c r="H9" s="256"/>
      <x:c r="I9" s="256"/>
      <x:c r="J9" s="256"/>
      <x:c r="K9" s="256"/>
      <x:c r="L9" s="256"/>
    </x:row>
    <x:row r="10" spans="2:12" ht="30" customHeight="1">
      <x:c r="B10" s="256" t="s">
        <x:v>128</x:v>
      </x:c>
      <x:c r="C10" s="256"/>
      <x:c r="D10" s="256"/>
      <x:c r="E10" s="256"/>
      <x:c r="F10" s="256"/>
      <x:c r="G10" s="256"/>
      <x:c r="H10" s="256"/>
      <x:c r="I10" s="256"/>
      <x:c r="J10" s="256"/>
      <x:c r="K10" s="256"/>
      <x:c r="L10" s="256"/>
    </x:row>
    <x:row r="11" spans="2:12" ht="15.75" customHeight="1">
      <x:c r="B11" s="20"/>
      <x:c r="C11" s="20"/>
      <x:c r="D11" s="20"/>
      <x:c r="E11" s="20"/>
      <x:c r="F11" s="20"/>
      <x:c r="G11" s="20"/>
      <x:c r="H11" s="20"/>
      <x:c r="I11" s="20"/>
      <x:c r="J11" s="20"/>
      <x:c r="K11" s="20"/>
      <x:c r="L11" s="20"/>
    </x:row>
    <x:row r="12" spans="2:12" ht="30" customHeight="1">
      <x:c r="B12" s="256" t="s">
        <x:v>9</x:v>
      </x:c>
      <x:c r="C12" s="256"/>
      <x:c r="D12" s="256"/>
      <x:c r="E12" s="256"/>
      <x:c r="F12" s="256"/>
      <x:c r="G12" s="256"/>
      <x:c r="H12" s="256"/>
      <x:c r="I12" s="256"/>
      <x:c r="J12" s="256"/>
      <x:c r="K12" s="256"/>
      <x:c r="L12" s="256"/>
    </x:row>
    <x:row r="13" spans="2:12" ht="30" customHeight="1">
      <x:c r="B13" s="256" t="s">
        <x:v>117</x:v>
      </x:c>
      <x:c r="C13" s="256"/>
      <x:c r="D13" s="256"/>
      <x:c r="E13" s="256"/>
      <x:c r="F13" s="256"/>
      <x:c r="G13" s="256"/>
      <x:c r="H13" s="256"/>
      <x:c r="I13" s="256"/>
      <x:c r="J13" s="256"/>
      <x:c r="K13" s="256"/>
      <x:c r="L13" s="256"/>
    </x:row>
    <x:row r="14" spans="2:12" ht="30" customHeight="1">
      <x:c r="B14" s="256" t="s">
        <x:v>29</x:v>
      </x:c>
      <x:c r="C14" s="256"/>
      <x:c r="D14" s="256"/>
      <x:c r="E14" s="256"/>
      <x:c r="F14" s="256"/>
      <x:c r="G14" s="256"/>
      <x:c r="H14" s="256"/>
      <x:c r="I14" s="256"/>
      <x:c r="J14" s="256"/>
      <x:c r="K14" s="256"/>
      <x:c r="L14" s="256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.0394444465637207" right="0.63972222805023193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22"/>
  <x:sheetViews>
    <x:sheetView topLeftCell="A1" zoomScale="85" zoomScaleNormal="85" zoomScaleSheetLayoutView="75" workbookViewId="0">
      <x:selection activeCell="M22" activeCellId="0" sqref="M22:M22"/>
    </x:sheetView>
  </x:sheetViews>
  <x:sheetFormatPr defaultColWidth="8.88671875" defaultRowHeight="17.800000000000001"/>
  <x:cols>
    <x:col min="1" max="1" width="13.21875" customWidth="1"/>
    <x:col min="2" max="4" width="11.5546875" customWidth="1"/>
    <x:col min="5" max="5" width="3.5546875" customWidth="1"/>
    <x:col min="6" max="6" width="3.21875" customWidth="1"/>
    <x:col min="7" max="7" width="17.77734375" customWidth="1"/>
    <x:col min="8" max="10" width="11.5546875" customWidth="1"/>
  </x:cols>
  <x:sheetData>
    <x:row r="1" spans="1:10" ht="29.149999999999999">
      <x:c r="A1" s="260" t="s">
        <x:v>34</x:v>
      </x:c>
      <x:c r="B1" s="260"/>
      <x:c r="C1" s="260"/>
      <x:c r="D1" s="260"/>
      <x:c r="E1" s="260"/>
      <x:c r="F1" s="260"/>
      <x:c r="G1" s="260"/>
      <x:c r="H1" s="260"/>
      <x:c r="I1" s="260"/>
      <x:c r="J1" s="260"/>
    </x:row>
    <x:row r="2" spans="1:10">
      <x:c r="A2" s="7" t="s">
        <x:v>177</x:v>
      </x:c>
      <x:c r="B2" s="8"/>
      <x:c r="C2" s="8"/>
      <x:c r="D2" s="8"/>
      <x:c r="E2" s="8"/>
      <x:c r="F2" s="8"/>
      <x:c r="G2" s="8" t="s">
        <x:v>135</x:v>
      </x:c>
      <x:c r="H2" s="8"/>
      <x:c r="I2" s="8"/>
      <x:c r="J2" s="8"/>
    </x:row>
    <x:row r="3" spans="1:10" ht="20.25" customHeight="1">
      <x:c r="A3" s="1"/>
      <x:c r="B3" s="1"/>
      <x:c r="C3" s="1"/>
      <x:c r="D3" s="22" t="s">
        <x:v>47</x:v>
      </x:c>
      <x:c r="E3" s="177"/>
      <x:c r="F3" s="1"/>
      <x:c r="G3" s="1"/>
      <x:c r="H3" s="1"/>
      <x:c r="I3" s="1"/>
      <x:c r="J3" s="22" t="s">
        <x:v>47</x:v>
      </x:c>
    </x:row>
    <x:row r="4" spans="1:10" ht="21.75" customHeight="1">
      <x:c r="A4" s="2" t="s">
        <x:v>101</x:v>
      </x:c>
      <x:c r="B4" s="2" t="s">
        <x:v>186</x:v>
      </x:c>
      <x:c r="C4" s="2" t="s">
        <x:v>167</x:v>
      </x:c>
      <x:c r="D4" s="2" t="s">
        <x:v>99</x:v>
      </x:c>
      <x:c r="E4" s="178"/>
      <x:c r="F4" s="258" t="s">
        <x:v>101</x:v>
      </x:c>
      <x:c r="G4" s="259"/>
      <x:c r="H4" s="180" t="s">
        <x:v>186</x:v>
      </x:c>
      <x:c r="I4" s="2" t="s">
        <x:v>167</x:v>
      </x:c>
      <x:c r="J4" s="2" t="s">
        <x:v>99</x:v>
      </x:c>
    </x:row>
    <x:row r="5" spans="1:10" ht="21.75" customHeight="1">
      <x:c r="A5" s="2" t="s">
        <x:v>95</x:v>
      </x:c>
      <x:c r="B5" s="23">
        <x:f>SUM(B6:B12)</x:f>
        <x:v>221799</x:v>
      </x:c>
      <x:c r="C5" s="23">
        <x:f>SUM(C6:C12)</x:f>
        <x:v>219841</x:v>
      </x:c>
      <x:c r="D5" s="24">
        <x:f t="shared" ref="D5:D12" si="0">C5-B5</x:f>
        <x:v>-1958</x:v>
      </x:c>
      <x:c r="E5" s="179"/>
      <x:c r="F5" s="258" t="s">
        <x:v>95</x:v>
      </x:c>
      <x:c r="G5" s="259"/>
      <x:c r="H5" s="181">
        <x:f>SUM(H6:H22)</x:f>
        <x:v>221799</x:v>
      </x:c>
      <x:c r="I5" s="24">
        <x:f>SUM(I6:I22)</x:f>
        <x:v>219841</x:v>
      </x:c>
      <x:c r="J5" s="24">
        <x:f t="shared" ref="J5:J22" si="1">I5-H5</x:f>
        <x:v>-1958</x:v>
      </x:c>
    </x:row>
    <x:row r="6" spans="1:10" ht="21.75" customHeight="1">
      <x:c r="A6" s="25" t="s">
        <x:v>175</x:v>
      </x:c>
      <x:c r="B6" s="23">
        <x:v>0</x:v>
      </x:c>
      <x:c r="C6" s="23">
        <x:v>0</x:v>
      </x:c>
      <x:c r="D6" s="24">
        <x:f t="shared" si="0"/>
        <x:v>0</x:v>
      </x:c>
      <x:c r="E6" s="179"/>
      <x:c r="F6" s="264" t="s">
        <x:v>82</x:v>
      </x:c>
      <x:c r="G6" s="182" t="s">
        <x:v>150</x:v>
      </x:c>
      <x:c r="H6" s="24">
        <x:v>0</x:v>
      </x:c>
      <x:c r="I6" s="24">
        <x:v>0</x:v>
      </x:c>
      <x:c r="J6" s="24">
        <x:f t="shared" si="1"/>
        <x:v>0</x:v>
      </x:c>
    </x:row>
    <x:row r="7" spans="1:10" ht="21.75" customHeight="1">
      <x:c r="A7" s="25" t="s">
        <x:v>173</x:v>
      </x:c>
      <x:c r="B7" s="23">
        <x:v>47000</x:v>
      </x:c>
      <x:c r="C7" s="23">
        <x:v>46800</x:v>
      </x:c>
      <x:c r="D7" s="24">
        <x:f t="shared" si="0"/>
        <x:v>-200</x:v>
      </x:c>
      <x:c r="E7" s="179"/>
      <x:c r="F7" s="265"/>
      <x:c r="G7" s="183" t="s">
        <x:v>146</x:v>
      </x:c>
      <x:c r="H7" s="24">
        <x:v>3500</x:v>
      </x:c>
      <x:c r="I7" s="24">
        <x:v>2500</x:v>
      </x:c>
      <x:c r="J7" s="24">
        <x:f t="shared" si="1"/>
        <x:v>-1000</x:v>
      </x:c>
    </x:row>
    <x:row r="8" spans="1:10" ht="21.75" customHeight="1">
      <x:c r="A8" s="25" t="s">
        <x:v>178</x:v>
      </x:c>
      <x:c r="B8" s="23">
        <x:v>12000</x:v>
      </x:c>
      <x:c r="C8" s="23">
        <x:v>12000</x:v>
      </x:c>
      <x:c r="D8" s="24">
        <x:f t="shared" si="0"/>
        <x:v>0</x:v>
      </x:c>
      <x:c r="E8" s="179"/>
      <x:c r="F8" s="265"/>
      <x:c r="G8" s="184" t="s">
        <x:v>138</x:v>
      </x:c>
      <x:c r="H8" s="24">
        <x:v>72000</x:v>
      </x:c>
      <x:c r="I8" s="24">
        <x:v>72000</x:v>
      </x:c>
      <x:c r="J8" s="24">
        <x:f t="shared" si="1"/>
        <x:v>0</x:v>
      </x:c>
    </x:row>
    <x:row r="9" spans="1:10" ht="21.75" customHeight="1">
      <x:c r="A9" s="25" t="s">
        <x:v>84</x:v>
      </x:c>
      <x:c r="B9" s="23">
        <x:v>0</x:v>
      </x:c>
      <x:c r="C9" s="23">
        <x:v>0</x:v>
      </x:c>
      <x:c r="D9" s="24">
        <x:f t="shared" si="0"/>
        <x:v>0</x:v>
      </x:c>
      <x:c r="E9" s="179"/>
      <x:c r="F9" s="265"/>
      <x:c r="G9" s="183" t="s">
        <x:v>105</x:v>
      </x:c>
      <x:c r="H9" s="24">
        <x:v>3500</x:v>
      </x:c>
      <x:c r="I9" s="24">
        <x:v>3000</x:v>
      </x:c>
      <x:c r="J9" s="24">
        <x:f t="shared" si="1"/>
        <x:v>-500</x:v>
      </x:c>
    </x:row>
    <x:row r="10" spans="1:10" ht="21.75" customHeight="1">
      <x:c r="A10" s="25" t="s">
        <x:v>86</x:v>
      </x:c>
      <x:c r="B10" s="23">
        <x:v>140000</x:v>
      </x:c>
      <x:c r="C10" s="23">
        <x:v>135000</x:v>
      </x:c>
      <x:c r="D10" s="24">
        <x:f t="shared" si="0"/>
        <x:v>-5000</x:v>
      </x:c>
      <x:c r="E10" s="179"/>
      <x:c r="F10" s="265"/>
      <x:c r="G10" s="185" t="s">
        <x:v>89</x:v>
      </x:c>
      <x:c r="H10" s="24">
        <x:v>800</x:v>
      </x:c>
      <x:c r="I10" s="24">
        <x:v>30</x:v>
      </x:c>
      <x:c r="J10" s="24">
        <x:f t="shared" si="1"/>
        <x:v>-770</x:v>
      </x:c>
    </x:row>
    <x:row r="11" spans="1:10" ht="21.75" customHeight="1">
      <x:c r="A11" s="25" t="s">
        <x:v>107</x:v>
      </x:c>
      <x:c r="B11" s="23">
        <x:v>18789</x:v>
      </x:c>
      <x:c r="C11" s="23">
        <x:v>18789</x:v>
      </x:c>
      <x:c r="D11" s="24">
        <x:f t="shared" si="0"/>
        <x:v>0</x:v>
      </x:c>
      <x:c r="E11" s="179"/>
      <x:c r="F11" s="265"/>
      <x:c r="G11" s="184" t="s">
        <x:v>59</x:v>
      </x:c>
      <x:c r="H11" s="24">
        <x:v>5500</x:v>
      </x:c>
      <x:c r="I11" s="24">
        <x:v>5500</x:v>
      </x:c>
      <x:c r="J11" s="24">
        <x:f t="shared" si="1"/>
        <x:v>0</x:v>
      </x:c>
    </x:row>
    <x:row r="12" spans="1:10" ht="21.75" customHeight="1">
      <x:c r="A12" s="25" t="s">
        <x:v>112</x:v>
      </x:c>
      <x:c r="B12" s="23">
        <x:v>4010</x:v>
      </x:c>
      <x:c r="C12" s="23">
        <x:v>7252</x:v>
      </x:c>
      <x:c r="D12" s="24">
        <x:f t="shared" si="0"/>
        <x:v>3242</x:v>
      </x:c>
      <x:c r="E12" s="179"/>
      <x:c r="F12" s="265"/>
      <x:c r="G12" s="183" t="s">
        <x:v>165</x:v>
      </x:c>
      <x:c r="H12" s="24">
        <x:v>1500</x:v>
      </x:c>
      <x:c r="I12" s="24">
        <x:v>1500</x:v>
      </x:c>
      <x:c r="J12" s="24">
        <x:f t="shared" si="1"/>
        <x:v>0</x:v>
      </x:c>
    </x:row>
    <x:row r="13" spans="1:10" ht="21.75" customHeight="1">
      <x:c r="A13" s="1"/>
      <x:c r="B13" s="1"/>
      <x:c r="C13" s="1"/>
      <x:c r="D13" s="1"/>
      <x:c r="E13" s="1"/>
      <x:c r="F13" s="265"/>
      <x:c r="G13" s="184" t="s">
        <x:v>149</x:v>
      </x:c>
      <x:c r="H13" s="24">
        <x:v>18000</x:v>
      </x:c>
      <x:c r="I13" s="24">
        <x:v>14000</x:v>
      </x:c>
      <x:c r="J13" s="24">
        <x:f t="shared" si="1"/>
        <x:v>-4000</x:v>
      </x:c>
    </x:row>
    <x:row r="14" spans="1:10" ht="21.75" customHeight="1">
      <x:c r="A14" s="1"/>
      <x:c r="B14" s="1"/>
      <x:c r="C14" s="1"/>
      <x:c r="D14" s="1"/>
      <x:c r="E14" s="1"/>
      <x:c r="F14" s="265"/>
      <x:c r="G14" s="182" t="s">
        <x:v>113</x:v>
      </x:c>
      <x:c r="H14" s="24">
        <x:v>500</x:v>
      </x:c>
      <x:c r="I14" s="24">
        <x:v>0</x:v>
      </x:c>
      <x:c r="J14" s="24">
        <x:f t="shared" si="1"/>
        <x:v>-500</x:v>
      </x:c>
    </x:row>
    <x:row r="15" spans="1:10" ht="21.75" customHeight="1">
      <x:c r="A15" s="1"/>
      <x:c r="B15" s="1"/>
      <x:c r="C15" s="1"/>
      <x:c r="D15" s="1"/>
      <x:c r="E15" s="1"/>
      <x:c r="F15" s="266"/>
      <x:c r="G15" s="182" t="s">
        <x:v>111</x:v>
      </x:c>
      <x:c r="H15" s="24">
        <x:v>500</x:v>
      </x:c>
      <x:c r="I15" s="24">
        <x:v>0</x:v>
      </x:c>
      <x:c r="J15" s="24">
        <x:f t="shared" si="1"/>
        <x:v>-500</x:v>
      </x:c>
    </x:row>
    <x:row r="16" spans="1:10" ht="21.75" customHeight="1">
      <x:c r="A16" s="1"/>
      <x:c r="B16" s="1"/>
      <x:c r="C16" s="1"/>
      <x:c r="D16" s="1"/>
      <x:c r="E16" s="1"/>
      <x:c r="F16" s="261" t="s">
        <x:v>144</x:v>
      </x:c>
      <x:c r="G16" s="182" t="s">
        <x:v>103</x:v>
      </x:c>
      <x:c r="H16" s="24">
        <x:v>3000</x:v>
      </x:c>
      <x:c r="I16" s="24">
        <x:v>1517</x:v>
      </x:c>
      <x:c r="J16" s="24">
        <x:f t="shared" si="1"/>
        <x:v>-1483</x:v>
      </x:c>
    </x:row>
    <x:row r="17" spans="1:10" ht="21.75" customHeight="1">
      <x:c r="A17" s="1"/>
      <x:c r="B17" s="1"/>
      <x:c r="C17" s="1"/>
      <x:c r="D17" s="1"/>
      <x:c r="E17" s="1"/>
      <x:c r="F17" s="262"/>
      <x:c r="G17" s="183" t="s">
        <x:v>158</x:v>
      </x:c>
      <x:c r="H17" s="24">
        <x:v>10000</x:v>
      </x:c>
      <x:c r="I17" s="24">
        <x:v>7967</x:v>
      </x:c>
      <x:c r="J17" s="24">
        <x:f>I17-H17</x:f>
        <x:v>-2033</x:v>
      </x:c>
    </x:row>
    <x:row r="18" spans="1:10" ht="21.75" customHeight="1">
      <x:c r="A18" s="1"/>
      <x:c r="B18" s="1"/>
      <x:c r="C18" s="1"/>
      <x:c r="D18" s="1"/>
      <x:c r="E18" s="1"/>
      <x:c r="F18" s="263"/>
      <x:c r="G18" s="183" t="s">
        <x:v>148</x:v>
      </x:c>
      <x:c r="H18" s="24">
        <x:v>3700</x:v>
      </x:c>
      <x:c r="I18" s="24">
        <x:v>2948</x:v>
      </x:c>
      <x:c r="J18" s="24">
        <x:f t="shared" si="1"/>
        <x:v>-752</x:v>
      </x:c>
    </x:row>
    <x:row r="19" spans="1:10" ht="21.75" customHeight="1">
      <x:c r="A19" s="1"/>
      <x:c r="B19" s="1"/>
      <x:c r="C19" s="1"/>
      <x:c r="D19" s="1"/>
      <x:c r="E19" s="1"/>
      <x:c r="F19" s="258" t="s">
        <x:v>162</x:v>
      </x:c>
      <x:c r="G19" s="259"/>
      <x:c r="H19" s="24">
        <x:v>26539</x:v>
      </x:c>
      <x:c r="I19" s="24">
        <x:v>18739</x:v>
      </x:c>
      <x:c r="J19" s="24">
        <x:f t="shared" si="1"/>
        <x:v>-7800</x:v>
      </x:c>
    </x:row>
    <x:row r="20" spans="1:10" ht="21.75" customHeight="1">
      <x:c r="A20" s="1"/>
      <x:c r="B20" s="1"/>
      <x:c r="C20" s="1"/>
      <x:c r="D20" s="1"/>
      <x:c r="E20" s="1"/>
      <x:c r="F20" s="267" t="s">
        <x:v>151</x:v>
      </x:c>
      <x:c r="G20" s="268"/>
      <x:c r="H20" s="224">
        <x:v>52000</x:v>
      </x:c>
      <x:c r="I20" s="224">
        <x:v>47400</x:v>
      </x:c>
      <x:c r="J20" s="210">
        <x:f t="shared" si="1"/>
        <x:v>-4600</x:v>
      </x:c>
    </x:row>
    <x:row r="21" spans="6:10" ht="21.75" customHeight="1">
      <x:c r="F21" s="258" t="s">
        <x:v>159</x:v>
      </x:c>
      <x:c r="G21" s="259"/>
      <x:c r="H21" s="42">
        <x:v>3000</x:v>
      </x:c>
      <x:c r="I21" s="42">
        <x:v>2400</x:v>
      </x:c>
      <x:c r="J21" s="42">
        <x:f t="shared" si="1"/>
        <x:v>-600</x:v>
      </x:c>
    </x:row>
    <x:row r="22" spans="6:10" ht="21.75" customHeight="1">
      <x:c r="F22" s="258" t="s">
        <x:v>154</x:v>
      </x:c>
      <x:c r="G22" s="259"/>
      <x:c r="H22" s="42">
        <x:v>17760</x:v>
      </x:c>
      <x:c r="I22" s="42">
        <x:v>40340</x:v>
      </x:c>
      <x:c r="J22" s="42">
        <x:f t="shared" si="1"/>
        <x:v>22580</x:v>
      </x:c>
    </x:row>
  </x:sheetData>
  <x:mergeCells count="9">
    <x:mergeCell ref="F19:G19"/>
    <x:mergeCell ref="F21:G21"/>
    <x:mergeCell ref="F22:G22"/>
    <x:mergeCell ref="A1:J1"/>
    <x:mergeCell ref="F4:G4"/>
    <x:mergeCell ref="F5:G5"/>
    <x:mergeCell ref="F16:F18"/>
    <x:mergeCell ref="F6:F15"/>
    <x:mergeCell ref="F20:G20"/>
  </x:mergeCells>
  <x:pageMargins left="1.25" right="0.34986111521720886" top="0.80000001192092896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34"/>
  <x:sheetViews>
    <x:sheetView topLeftCell="A4" zoomScale="90" zoomScaleNormal="90" zoomScaleSheetLayoutView="75" workbookViewId="0">
      <x:selection activeCell="O33" activeCellId="0" sqref="O33:O33"/>
    </x:sheetView>
  </x:sheetViews>
  <x:sheetFormatPr defaultColWidth="8.88671875" defaultRowHeight="17.800000000000001"/>
  <x:cols>
    <x:col min="1" max="1" width="10.33203125" customWidth="1"/>
    <x:col min="2" max="2" width="11.88671875" customWidth="1"/>
    <x:col min="3" max="3" width="20.109375" customWidth="1"/>
    <x:col min="4" max="4" width="9.88671875" bestFit="1" customWidth="1"/>
    <x:col min="5" max="5" width="8.44140625" customWidth="1"/>
    <x:col min="6" max="6" width="9.88671875" bestFit="1" customWidth="1"/>
    <x:col min="7" max="7" width="8.44140625" customWidth="1"/>
    <x:col min="8" max="8" width="9.88671875" bestFit="1" customWidth="1"/>
    <x:col min="9" max="9" width="8.44140625" customWidth="1"/>
    <x:col min="10" max="10" width="9.88671875" bestFit="1" customWidth="1"/>
    <x:col min="11" max="11" width="8.44140625" customWidth="1"/>
    <x:col min="12" max="12" width="9.77734375" customWidth="1"/>
    <x:col min="13" max="13" width="30.109375" customWidth="1"/>
  </x:cols>
  <x:sheetData>
    <x:row r="1" spans="1:13" ht="29.149999999999999">
      <x:c r="A1" s="260" t="s">
        <x:v>123</x:v>
      </x:c>
      <x:c r="B1" s="260"/>
      <x:c r="C1" s="260"/>
      <x:c r="D1" s="260"/>
      <x:c r="E1" s="260"/>
      <x:c r="F1" s="260"/>
      <x:c r="G1" s="260"/>
      <x:c r="H1" s="260"/>
      <x:c r="I1" s="260"/>
      <x:c r="J1" s="260"/>
      <x:c r="K1" s="260"/>
      <x:c r="L1" s="260"/>
      <x:c r="M1" s="260"/>
    </x:row>
    <x:row r="2" spans="1:13">
      <x:c r="A2" s="269" t="s">
        <x:v>176</x:v>
      </x:c>
      <x:c r="B2" s="269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4" t="s">
        <x:v>54</x:v>
      </x:c>
    </x:row>
    <x:row r="3" spans="1:13" ht="21.75" customHeight="1">
      <x:c r="A3" s="270" t="s">
        <x:v>120</x:v>
      </x:c>
      <x:c r="B3" s="271"/>
      <x:c r="C3" s="272"/>
      <x:c r="D3" s="273" t="s">
        <x:v>30</x:v>
      </x:c>
      <x:c r="E3" s="275" t="s">
        <x:v>119</x:v>
      </x:c>
      <x:c r="F3" s="276"/>
      <x:c r="G3" s="277"/>
      <x:c r="H3" s="273" t="s">
        <x:v>22</x:v>
      </x:c>
      <x:c r="I3" s="275" t="s">
        <x:v>119</x:v>
      </x:c>
      <x:c r="J3" s="276"/>
      <x:c r="K3" s="277"/>
      <x:c r="L3" s="273" t="s">
        <x:v>99</x:v>
      </x:c>
      <x:c r="M3" s="278" t="s">
        <x:v>48</x:v>
      </x:c>
    </x:row>
    <x:row r="4" spans="1:13" ht="21.75" customHeight="1">
      <x:c r="A4" s="37" t="s">
        <x:v>81</x:v>
      </x:c>
      <x:c r="B4" s="38" t="s">
        <x:v>91</x:v>
      </x:c>
      <x:c r="C4" s="38" t="s">
        <x:v>109</x:v>
      </x:c>
      <x:c r="D4" s="274"/>
      <x:c r="E4" s="39" t="s">
        <x:v>104</x:v>
      </x:c>
      <x:c r="F4" s="39" t="s">
        <x:v>94</x:v>
      </x:c>
      <x:c r="G4" s="39" t="s">
        <x:v>93</x:v>
      </x:c>
      <x:c r="H4" s="274"/>
      <x:c r="I4" s="175" t="s">
        <x:v>104</x:v>
      </x:c>
      <x:c r="J4" s="175" t="s">
        <x:v>94</x:v>
      </x:c>
      <x:c r="K4" s="175" t="s">
        <x:v>93</x:v>
      </x:c>
      <x:c r="L4" s="274"/>
      <x:c r="M4" s="279"/>
    </x:row>
    <x:row r="5" spans="1:13" ht="25.5" customHeight="1">
      <x:c r="A5" s="285" t="s">
        <x:v>40</x:v>
      </x:c>
      <x:c r="B5" s="286"/>
      <x:c r="C5" s="287"/>
      <x:c r="D5" s="43">
        <x:f>SUM(D6+D11+D14+D19+D21+D24+D29)</x:f>
        <x:v>221799</x:v>
      </x:c>
      <x:c r="E5" s="43">
        <x:f>SUM(E6+E11+E14+E19+E21+E24+E29)</x:f>
        <x:v>51011</x:v>
      </x:c>
      <x:c r="F5" s="43">
        <x:f>SUM(F6+F11+F14+F19+F21+F24+F29)</x:f>
        <x:v>151964</x:v>
      </x:c>
      <x:c r="G5" s="43">
        <x:f>SUM(G6+G11+G14+G19+G21+G24+G29)</x:f>
        <x:v>18824</x:v>
      </x:c>
      <x:c r="H5" s="44">
        <x:f>SUM(H6+H11+H14+H19+H21+H24+H29)</x:f>
        <x:v>219841</x:v>
      </x:c>
      <x:c r="I5" s="44">
        <x:f>SUM(I6+I11+I14+I19+I21+I24+I29)</x:f>
        <x:v>54811</x:v>
      </x:c>
      <x:c r="J5" s="44">
        <x:f>SUM(J6+J11+J14+J19+J21+J24+J29)</x:f>
        <x:v>146214</x:v>
      </x:c>
      <x:c r="K5" s="44">
        <x:f>SUM(K6+K11+K14+K19+K21+K24+K29)</x:f>
        <x:v>18816</x:v>
      </x:c>
      <x:c r="L5" s="45">
        <x:f>H5-D5</x:f>
        <x:v>-1958</x:v>
      </x:c>
      <x:c r="M5" s="46"/>
    </x:row>
    <x:row r="6" spans="1:13" ht="21" customHeight="1">
      <x:c r="A6" s="47" t="s">
        <x:v>114</x:v>
      </x:c>
      <x:c r="B6" s="288" t="s">
        <x:v>53</x:v>
      </x:c>
      <x:c r="C6" s="289"/>
      <x:c r="D6" s="48">
        <x:f t="shared" ref="D6:K6" si="0">SUM(D7:D10)</x:f>
        <x:v>0</x:v>
      </x:c>
      <x:c r="E6" s="48">
        <x:f t="shared" si="0"/>
        <x:v>0</x:v>
      </x:c>
      <x:c r="F6" s="48">
        <x:f t="shared" si="0"/>
        <x:v>0</x:v>
      </x:c>
      <x:c r="G6" s="48">
        <x:f t="shared" si="0"/>
        <x:v>0</x:v>
      </x:c>
      <x:c r="H6" s="48">
        <x:f t="shared" si="0"/>
        <x:v>0</x:v>
      </x:c>
      <x:c r="I6" s="198">
        <x:f t="shared" si="0"/>
        <x:v>0</x:v>
      </x:c>
      <x:c r="J6" s="198">
        <x:f t="shared" si="0"/>
        <x:v>0</x:v>
      </x:c>
      <x:c r="K6" s="198">
        <x:f t="shared" si="0"/>
        <x:v>0</x:v>
      </x:c>
      <x:c r="L6" s="198">
        <x:f>H6-D6</x:f>
        <x:v>0</x:v>
      </x:c>
      <x:c r="M6" s="199"/>
    </x:row>
    <x:row r="7" spans="1:13">
      <x:c r="A7" s="49" t="s">
        <x:v>175</x:v>
      </x:c>
      <x:c r="B7" s="50">
        <x:v>11</x:v>
      </x:c>
      <x:c r="C7" s="50" t="s">
        <x:v>85</x:v>
      </x:c>
      <x:c r="D7" s="280">
        <x:f>SUM(E7:G7)</x:f>
        <x:v>0</x:v>
      </x:c>
      <x:c r="E7" s="280">
        <x:v>0</x:v>
      </x:c>
      <x:c r="F7" s="280">
        <x:v>0</x:v>
      </x:c>
      <x:c r="G7" s="280">
        <x:v>0</x:v>
      </x:c>
      <x:c r="H7" s="280">
        <x:f>SUM(I7:K7)</x:f>
        <x:v>0</x:v>
      </x:c>
      <x:c r="I7" s="280">
        <x:v>0</x:v>
      </x:c>
      <x:c r="J7" s="280">
        <x:v>0</x:v>
      </x:c>
      <x:c r="K7" s="280">
        <x:v>0</x:v>
      </x:c>
      <x:c r="L7" s="283">
        <x:f>H7-D7</x:f>
        <x:v>0</x:v>
      </x:c>
      <x:c r="M7" s="298"/>
    </x:row>
    <x:row r="8" spans="1:13">
      <x:c r="A8" s="51"/>
      <x:c r="B8" s="52" t="s">
        <x:v>155</x:v>
      </x:c>
      <x:c r="C8" s="53" t="s">
        <x:v>49</x:v>
      </x:c>
      <x:c r="D8" s="282"/>
      <x:c r="E8" s="282"/>
      <x:c r="F8" s="282"/>
      <x:c r="G8" s="282"/>
      <x:c r="H8" s="281"/>
      <x:c r="I8" s="282"/>
      <x:c r="J8" s="282"/>
      <x:c r="K8" s="282"/>
      <x:c r="L8" s="284"/>
      <x:c r="M8" s="296"/>
    </x:row>
    <x:row r="9" spans="1:13" ht="17.25" customHeight="1">
      <x:c r="A9" s="51"/>
      <x:c r="B9" s="50"/>
      <x:c r="C9" s="54">
        <x:v>113</x:v>
      </x:c>
      <x:c r="D9" s="280">
        <x:f>SUM(E9:G9)</x:f>
        <x:v>0</x:v>
      </x:c>
      <x:c r="E9" s="283">
        <x:v>0</x:v>
      </x:c>
      <x:c r="F9" s="283">
        <x:v>0</x:v>
      </x:c>
      <x:c r="G9" s="283">
        <x:v>0</x:v>
      </x:c>
      <x:c r="H9" s="284">
        <x:f>SUM(I9:K9)</x:f>
        <x:v>0</x:v>
      </x:c>
      <x:c r="I9" s="283">
        <x:v>0</x:v>
      </x:c>
      <x:c r="J9" s="283">
        <x:v>0</x:v>
      </x:c>
      <x:c r="K9" s="283">
        <x:v>0</x:v>
      </x:c>
      <x:c r="L9" s="283">
        <x:f>H9-D9</x:f>
        <x:v>0</x:v>
      </x:c>
      <x:c r="M9" s="304"/>
    </x:row>
    <x:row r="10" spans="1:13" ht="20.25" customHeight="1">
      <x:c r="A10" s="55"/>
      <x:c r="B10" s="56"/>
      <x:c r="C10" s="56" t="s">
        <x:v>174</x:v>
      </x:c>
      <x:c r="D10" s="284"/>
      <x:c r="E10" s="290"/>
      <x:c r="F10" s="290"/>
      <x:c r="G10" s="290"/>
      <x:c r="H10" s="290"/>
      <x:c r="I10" s="290"/>
      <x:c r="J10" s="290"/>
      <x:c r="K10" s="290"/>
      <x:c r="L10" s="290"/>
      <x:c r="M10" s="305"/>
    </x:row>
    <x:row r="11" spans="1:13" ht="21" customHeight="1">
      <x:c r="A11" s="47" t="s">
        <x:v>80</x:v>
      </x:c>
      <x:c r="B11" s="288" t="s">
        <x:v>53</x:v>
      </x:c>
      <x:c r="C11" s="289"/>
      <x:c r="D11" s="57">
        <x:f t="shared" ref="D11:K11" si="1">SUM(D12:D13)</x:f>
        <x:v>47000</x:v>
      </x:c>
      <x:c r="E11" s="57">
        <x:f t="shared" si="1"/>
        <x:v>47000</x:v>
      </x:c>
      <x:c r="F11" s="57">
        <x:f t="shared" si="1"/>
        <x:v>0</x:v>
      </x:c>
      <x:c r="G11" s="57">
        <x:f t="shared" si="1"/>
        <x:v>0</x:v>
      </x:c>
      <x:c r="H11" s="57">
        <x:f t="shared" si="1"/>
        <x:v>46800</x:v>
      </x:c>
      <x:c r="I11" s="57">
        <x:f t="shared" si="1"/>
        <x:v>46800</x:v>
      </x:c>
      <x:c r="J11" s="57">
        <x:f t="shared" si="1"/>
        <x:v>0</x:v>
      </x:c>
      <x:c r="K11" s="57">
        <x:f t="shared" si="1"/>
        <x:v>0</x:v>
      </x:c>
      <x:c r="L11" s="58">
        <x:f>H11-D11</x:f>
        <x:v>-200</x:v>
      </x:c>
      <x:c r="M11" s="218"/>
    </x:row>
    <x:row r="12" spans="1:13" ht="17.25" customHeight="1">
      <x:c r="A12" s="51" t="s">
        <x:v>173</x:v>
      </x:c>
      <x:c r="B12" s="59" t="s">
        <x:v>83</x:v>
      </x:c>
      <x:c r="C12" s="59" t="s">
        <x:v>110</x:v>
      </x:c>
      <x:c r="D12" s="280">
        <x:f>SUM(E12:G12)</x:f>
        <x:v>47000</x:v>
      </x:c>
      <x:c r="E12" s="283">
        <x:v>47000</x:v>
      </x:c>
      <x:c r="F12" s="283">
        <x:v>0</x:v>
      </x:c>
      <x:c r="G12" s="283">
        <x:v>0</x:v>
      </x:c>
      <x:c r="H12" s="280">
        <x:f>SUM(I12:K12)</x:f>
        <x:v>46800</x:v>
      </x:c>
      <x:c r="I12" s="283">
        <x:v>46800</x:v>
      </x:c>
      <x:c r="J12" s="283">
        <x:v>0</x:v>
      </x:c>
      <x:c r="K12" s="283">
        <x:v>0</x:v>
      </x:c>
      <x:c r="L12" s="283">
        <x:f>H12-D12</x:f>
        <x:v>-200</x:v>
      </x:c>
      <x:c r="M12" s="302" t="s">
        <x:v>12</x:v>
      </x:c>
    </x:row>
    <x:row r="13" spans="1:13">
      <x:c r="A13" s="55"/>
      <x:c r="B13" s="56" t="s">
        <x:v>173</x:v>
      </x:c>
      <x:c r="C13" s="56" t="s">
        <x:v>139</x:v>
      </x:c>
      <x:c r="D13" s="290"/>
      <x:c r="E13" s="290"/>
      <x:c r="F13" s="290"/>
      <x:c r="G13" s="290"/>
      <x:c r="H13" s="290"/>
      <x:c r="I13" s="290"/>
      <x:c r="J13" s="290"/>
      <x:c r="K13" s="290"/>
      <x:c r="L13" s="290"/>
      <x:c r="M13" s="303"/>
    </x:row>
    <x:row r="14" spans="1:13" ht="21" customHeight="1">
      <x:c r="A14" s="47" t="s">
        <x:v>108</x:v>
      </x:c>
      <x:c r="B14" s="288" t="s">
        <x:v>53</x:v>
      </x:c>
      <x:c r="C14" s="289"/>
      <x:c r="D14" s="58">
        <x:f t="shared" ref="D14:K14" si="2">SUM(D15:D18)</x:f>
        <x:v>12000</x:v>
      </x:c>
      <x:c r="E14" s="58">
        <x:f t="shared" si="2"/>
        <x:v>0</x:v>
      </x:c>
      <x:c r="F14" s="58">
        <x:f t="shared" si="2"/>
        <x:v>0</x:v>
      </x:c>
      <x:c r="G14" s="58">
        <x:f t="shared" si="2"/>
        <x:v>12000</x:v>
      </x:c>
      <x:c r="H14" s="58">
        <x:f t="shared" si="2"/>
        <x:v>12000</x:v>
      </x:c>
      <x:c r="I14" s="58">
        <x:f t="shared" si="2"/>
        <x:v>0</x:v>
      </x:c>
      <x:c r="J14" s="58">
        <x:f t="shared" si="2"/>
        <x:v>0</x:v>
      </x:c>
      <x:c r="K14" s="58">
        <x:f t="shared" si="2"/>
        <x:v>12000</x:v>
      </x:c>
      <x:c r="L14" s="58">
        <x:f>SUM(L15:L18)</x:f>
        <x:v>0</x:v>
      </x:c>
      <x:c r="M14" s="219"/>
    </x:row>
    <x:row r="15" spans="1:13">
      <x:c r="A15" s="51" t="s">
        <x:v>181</x:v>
      </x:c>
      <x:c r="B15" s="59">
        <x:v>51</x:v>
      </x:c>
      <x:c r="C15" s="59" t="s">
        <x:v>90</x:v>
      </x:c>
      <x:c r="D15" s="280">
        <x:f>SUM(E15:G15)</x:f>
        <x:v>0</x:v>
      </x:c>
      <x:c r="E15" s="280">
        <x:v>0</x:v>
      </x:c>
      <x:c r="F15" s="280">
        <x:v>0</x:v>
      </x:c>
      <x:c r="G15" s="280">
        <x:v>0</x:v>
      </x:c>
      <x:c r="H15" s="280">
        <x:f t="shared" ref="H15:H17" si="3">SUM(I15:K15)</x:f>
        <x:v>0</x:v>
      </x:c>
      <x:c r="I15" s="280">
        <x:v>0</x:v>
      </x:c>
      <x:c r="J15" s="280">
        <x:v>0</x:v>
      </x:c>
      <x:c r="K15" s="280">
        <x:v>0</x:v>
      </x:c>
      <x:c r="L15" s="283">
        <x:f>H15-D15</x:f>
        <x:v>0</x:v>
      </x:c>
      <x:c r="M15" s="300"/>
    </x:row>
    <x:row r="16" spans="1:13">
      <x:c r="A16" s="51"/>
      <x:c r="B16" s="52" t="s">
        <x:v>181</x:v>
      </x:c>
      <x:c r="C16" s="53" t="s">
        <x:v>170</x:v>
      </x:c>
      <x:c r="D16" s="281"/>
      <x:c r="E16" s="281"/>
      <x:c r="F16" s="281"/>
      <x:c r="G16" s="281"/>
      <x:c r="H16" s="281"/>
      <x:c r="I16" s="281"/>
      <x:c r="J16" s="281"/>
      <x:c r="K16" s="281"/>
      <x:c r="L16" s="281"/>
      <x:c r="M16" s="301"/>
    </x:row>
    <x:row r="17" spans="1:13" ht="17.25" customHeight="1">
      <x:c r="A17" s="51"/>
      <x:c r="B17" s="50"/>
      <x:c r="C17" s="59">
        <x:v>512</x:v>
      </x:c>
      <x:c r="D17" s="284">
        <x:f>SUM(E17:G17)</x:f>
        <x:v>12000</x:v>
      </x:c>
      <x:c r="E17" s="284">
        <x:v>0</x:v>
      </x:c>
      <x:c r="F17" s="284">
        <x:v>0</x:v>
      </x:c>
      <x:c r="G17" s="280">
        <x:v>12000</x:v>
      </x:c>
      <x:c r="H17" s="284">
        <x:f t="shared" si="3"/>
        <x:v>12000</x:v>
      </x:c>
      <x:c r="I17" s="284">
        <x:v>0</x:v>
      </x:c>
      <x:c r="J17" s="284">
        <x:v>0</x:v>
      </x:c>
      <x:c r="K17" s="280">
        <x:v>12000</x:v>
      </x:c>
      <x:c r="L17" s="280">
        <x:f>H17-D17</x:f>
        <x:v>0</x:v>
      </x:c>
      <x:c r="M17" s="299" t="s">
        <x:v>131</x:v>
      </x:c>
    </x:row>
    <x:row r="18" spans="1:13" ht="21" customHeight="1">
      <x:c r="A18" s="55"/>
      <x:c r="B18" s="56"/>
      <x:c r="C18" s="56" t="s">
        <x:v>179</x:v>
      </x:c>
      <x:c r="D18" s="290"/>
      <x:c r="E18" s="290"/>
      <x:c r="F18" s="290"/>
      <x:c r="G18" s="290"/>
      <x:c r="H18" s="290"/>
      <x:c r="I18" s="290"/>
      <x:c r="J18" s="290"/>
      <x:c r="K18" s="290"/>
      <x:c r="L18" s="290"/>
      <x:c r="M18" s="293"/>
    </x:row>
    <x:row r="19" spans="1:13" ht="21" customHeight="1">
      <x:c r="A19" s="47" t="s">
        <x:v>137</x:v>
      </x:c>
      <x:c r="B19" s="288" t="s">
        <x:v>53</x:v>
      </x:c>
      <x:c r="C19" s="291"/>
      <x:c r="D19" s="206">
        <x:f t="shared" ref="D19:K19" si="4">SUM(D20:D20)</x:f>
        <x:v>0</x:v>
      </x:c>
      <x:c r="E19" s="140">
        <x:f t="shared" si="4"/>
        <x:v>0</x:v>
      </x:c>
      <x:c r="F19" s="140">
        <x:f t="shared" si="4"/>
        <x:v>0</x:v>
      </x:c>
      <x:c r="G19" s="207">
        <x:f t="shared" si="4"/>
        <x:v>0</x:v>
      </x:c>
      <x:c r="H19" s="206">
        <x:f t="shared" si="4"/>
        <x:v>0</x:v>
      </x:c>
      <x:c r="I19" s="140">
        <x:f t="shared" si="4"/>
        <x:v>0</x:v>
      </x:c>
      <x:c r="J19" s="140">
        <x:f t="shared" si="4"/>
        <x:v>0</x:v>
      </x:c>
      <x:c r="K19" s="207">
        <x:f t="shared" si="4"/>
        <x:v>0</x:v>
      </x:c>
      <x:c r="L19" s="143">
        <x:f t="shared" ref="L19:L20" si="5">H19-D19</x:f>
        <x:v>0</x:v>
      </x:c>
      <x:c r="M19" s="33"/>
    </x:row>
    <x:row r="20" spans="1:13" ht="26.25" customHeight="1">
      <x:c r="A20" s="144"/>
      <x:c r="B20" s="145" t="s">
        <x:v>142</x:v>
      </x:c>
      <x:c r="C20" s="162" t="s">
        <x:v>25</x:v>
      </x:c>
      <x:c r="D20" s="208">
        <x:f>SUM(E20:G20)</x:f>
        <x:v>0</x:v>
      </x:c>
      <x:c r="E20" s="136">
        <x:v>0</x:v>
      </x:c>
      <x:c r="F20" s="136">
        <x:v>0</x:v>
      </x:c>
      <x:c r="G20" s="209">
        <x:v>0</x:v>
      </x:c>
      <x:c r="H20" s="208">
        <x:f>SUM(I20:K20)</x:f>
        <x:v>0</x:v>
      </x:c>
      <x:c r="I20" s="136">
        <x:v>0</x:v>
      </x:c>
      <x:c r="J20" s="136">
        <x:v>0</x:v>
      </x:c>
      <x:c r="K20" s="209">
        <x:v>0</x:v>
      </x:c>
      <x:c r="L20" s="138">
        <x:f t="shared" si="5"/>
        <x:v>0</x:v>
      </x:c>
      <x:c r="M20" s="225"/>
    </x:row>
    <x:row r="21" spans="1:13" ht="21" customHeight="1">
      <x:c r="A21" s="47" t="s">
        <x:v>96</x:v>
      </x:c>
      <x:c r="B21" s="288" t="s">
        <x:v>53</x:v>
      </x:c>
      <x:c r="C21" s="289"/>
      <x:c r="D21" s="48">
        <x:f>SUM(D22:D23)</x:f>
        <x:v>140000</x:v>
      </x:c>
      <x:c r="E21" s="48">
        <x:f t="shared" ref="E21:K21" si="6">SUM(E22:E23)</x:f>
        <x:v>0</x:v>
      </x:c>
      <x:c r="F21" s="48">
        <x:f t="shared" si="6"/>
        <x:v>140000</x:v>
      </x:c>
      <x:c r="G21" s="48">
        <x:f t="shared" si="6"/>
        <x:v>0</x:v>
      </x:c>
      <x:c r="H21" s="48">
        <x:f t="shared" si="6"/>
        <x:v>135000</x:v>
      </x:c>
      <x:c r="I21" s="48">
        <x:f t="shared" si="6"/>
        <x:v>0</x:v>
      </x:c>
      <x:c r="J21" s="48">
        <x:f t="shared" si="6"/>
        <x:v>135000</x:v>
      </x:c>
      <x:c r="K21" s="48">
        <x:f t="shared" si="6"/>
        <x:v>0</x:v>
      </x:c>
      <x:c r="L21" s="48">
        <x:f>H21-D21</x:f>
        <x:v>-5000</x:v>
      </x:c>
      <x:c r="M21" s="220"/>
    </x:row>
    <x:row r="22" spans="1:13">
      <x:c r="A22" s="60" t="s">
        <x:v>86</x:v>
      </x:c>
      <x:c r="B22" s="59" t="s">
        <x:v>78</x:v>
      </x:c>
      <x:c r="C22" s="59" t="s">
        <x:v>88</x:v>
      </x:c>
      <x:c r="D22" s="280">
        <x:f>SUM(E22:G22)</x:f>
        <x:v>140000</x:v>
      </x:c>
      <x:c r="E22" s="280">
        <x:v>0</x:v>
      </x:c>
      <x:c r="F22" s="280">
        <x:v>140000</x:v>
      </x:c>
      <x:c r="G22" s="280">
        <x:v>0</x:v>
      </x:c>
      <x:c r="H22" s="280">
        <x:f>SUM(I22:K22)</x:f>
        <x:v>135000</x:v>
      </x:c>
      <x:c r="I22" s="280">
        <x:v>0</x:v>
      </x:c>
      <x:c r="J22" s="280">
        <x:v>135000</x:v>
      </x:c>
      <x:c r="K22" s="280">
        <x:v>0</x:v>
      </x:c>
      <x:c r="L22" s="280">
        <x:f>H22-D22</x:f>
        <x:v>-5000</x:v>
      </x:c>
      <x:c r="M22" s="298" t="s">
        <x:v>13</x:v>
      </x:c>
    </x:row>
    <x:row r="23" spans="1:13" ht="18" customHeight="1">
      <x:c r="A23" s="55"/>
      <x:c r="B23" s="61" t="s">
        <x:v>86</x:v>
      </x:c>
      <x:c r="C23" s="62" t="s">
        <x:v>26</x:v>
      </x:c>
      <x:c r="D23" s="290"/>
      <x:c r="E23" s="290"/>
      <x:c r="F23" s="290"/>
      <x:c r="G23" s="290"/>
      <x:c r="H23" s="290"/>
      <x:c r="I23" s="290"/>
      <x:c r="J23" s="290"/>
      <x:c r="K23" s="290"/>
      <x:c r="L23" s="290"/>
      <x:c r="M23" s="295"/>
    </x:row>
    <x:row r="24" spans="1:13" ht="21" customHeight="1">
      <x:c r="A24" s="47" t="s">
        <x:v>106</x:v>
      </x:c>
      <x:c r="B24" s="288" t="s">
        <x:v>53</x:v>
      </x:c>
      <x:c r="C24" s="289"/>
      <x:c r="D24" s="58">
        <x:f t="shared" ref="D24:L24" si="7">SUM(D25:D28)</x:f>
        <x:v>18789</x:v>
      </x:c>
      <x:c r="E24" s="58">
        <x:f>SUM(E25:E28)</x:f>
        <x:v>4011</x:v>
      </x:c>
      <x:c r="F24" s="58">
        <x:f t="shared" si="7"/>
        <x:v>7964</x:v>
      </x:c>
      <x:c r="G24" s="58">
        <x:f t="shared" si="7"/>
        <x:v>6814</x:v>
      </x:c>
      <x:c r="H24" s="58">
        <x:f t="shared" si="7"/>
        <x:v>18789</x:v>
      </x:c>
      <x:c r="I24" s="58">
        <x:f>SUM(I25:I28)</x:f>
        <x:v>4011</x:v>
      </x:c>
      <x:c r="J24" s="58">
        <x:f t="shared" si="7"/>
        <x:v>7964</x:v>
      </x:c>
      <x:c r="K24" s="58">
        <x:f t="shared" si="7"/>
        <x:v>6814</x:v>
      </x:c>
      <x:c r="L24" s="58">
        <x:f t="shared" si="7"/>
        <x:v>0</x:v>
      </x:c>
      <x:c r="M24" s="219"/>
    </x:row>
    <x:row r="25" spans="1:13" ht="17.25" customHeight="1">
      <x:c r="A25" s="51" t="s">
        <x:v>107</x:v>
      </x:c>
      <x:c r="B25" s="59" t="s">
        <x:v>100</x:v>
      </x:c>
      <x:c r="C25" s="59" t="s">
        <x:v>98</x:v>
      </x:c>
      <x:c r="D25" s="280">
        <x:f>SUM(E25:G25)</x:f>
        <x:v>11975</x:v>
      </x:c>
      <x:c r="E25" s="283">
        <x:v>4011</x:v>
      </x:c>
      <x:c r="F25" s="283">
        <x:v>7964</x:v>
      </x:c>
      <x:c r="G25" s="283">
        <x:v>0</x:v>
      </x:c>
      <x:c r="H25" s="280">
        <x:f>SUM(I25:K25)</x:f>
        <x:v>11975</x:v>
      </x:c>
      <x:c r="I25" s="283">
        <x:v>4011</x:v>
      </x:c>
      <x:c r="J25" s="283">
        <x:v>7964</x:v>
      </x:c>
      <x:c r="K25" s="283">
        <x:v>0</x:v>
      </x:c>
      <x:c r="L25" s="283">
        <x:f>H25-D25</x:f>
        <x:v>0</x:v>
      </x:c>
      <x:c r="M25" s="292" t="s">
        <x:v>6</x:v>
      </x:c>
    </x:row>
    <x:row r="26" spans="1:13">
      <x:c r="A26" s="51"/>
      <x:c r="B26" s="52" t="s">
        <x:v>107</x:v>
      </x:c>
      <x:c r="C26" s="53" t="s">
        <x:v>147</x:v>
      </x:c>
      <x:c r="D26" s="282"/>
      <x:c r="E26" s="282"/>
      <x:c r="F26" s="282"/>
      <x:c r="G26" s="282"/>
      <x:c r="H26" s="282"/>
      <x:c r="I26" s="282"/>
      <x:c r="J26" s="282"/>
      <x:c r="K26" s="282"/>
      <x:c r="L26" s="281"/>
      <x:c r="M26" s="297"/>
    </x:row>
    <x:row r="27" spans="1:13" ht="17.25" customHeight="1">
      <x:c r="A27" s="51"/>
      <x:c r="B27" s="50"/>
      <x:c r="C27" s="59" t="s">
        <x:v>79</x:v>
      </x:c>
      <x:c r="D27" s="280">
        <x:f>SUM(E27:G27)</x:f>
        <x:v>6814</x:v>
      </x:c>
      <x:c r="E27" s="283">
        <x:v>0</x:v>
      </x:c>
      <x:c r="F27" s="283">
        <x:v>0</x:v>
      </x:c>
      <x:c r="G27" s="283">
        <x:v>6814</x:v>
      </x:c>
      <x:c r="H27" s="280">
        <x:f>SUM(I27:K27)</x:f>
        <x:v>6814</x:v>
      </x:c>
      <x:c r="I27" s="283">
        <x:v>0</x:v>
      </x:c>
      <x:c r="J27" s="283">
        <x:v>0</x:v>
      </x:c>
      <x:c r="K27" s="283">
        <x:v>6814</x:v>
      </x:c>
      <x:c r="L27" s="283">
        <x:f>H27-D27</x:f>
        <x:v>0</x:v>
      </x:c>
      <x:c r="M27" s="292" t="s">
        <x:v>17</x:v>
      </x:c>
    </x:row>
    <x:row r="28" spans="1:13">
      <x:c r="A28" s="55"/>
      <x:c r="B28" s="56"/>
      <x:c r="C28" s="56" t="s">
        <x:v>65</x:v>
      </x:c>
      <x:c r="D28" s="290"/>
      <x:c r="E28" s="290"/>
      <x:c r="F28" s="290"/>
      <x:c r="G28" s="290"/>
      <x:c r="H28" s="290"/>
      <x:c r="I28" s="290"/>
      <x:c r="J28" s="290"/>
      <x:c r="K28" s="290"/>
      <x:c r="L28" s="290"/>
      <x:c r="M28" s="293"/>
    </x:row>
    <x:row r="29" spans="1:13" ht="21" customHeight="1">
      <x:c r="A29" s="47" t="s">
        <x:v>102</x:v>
      </x:c>
      <x:c r="B29" s="288" t="s">
        <x:v>53</x:v>
      </x:c>
      <x:c r="C29" s="289"/>
      <x:c r="D29" s="58">
        <x:f t="shared" ref="D29:K29" si="8">SUM(D30:D33)</x:f>
        <x:v>4010</x:v>
      </x:c>
      <x:c r="E29" s="58">
        <x:f t="shared" si="8"/>
        <x:v>0</x:v>
      </x:c>
      <x:c r="F29" s="58">
        <x:f t="shared" si="8"/>
        <x:v>4000</x:v>
      </x:c>
      <x:c r="G29" s="58">
        <x:f t="shared" si="8"/>
        <x:v>10</x:v>
      </x:c>
      <x:c r="H29" s="58">
        <x:f t="shared" si="8"/>
        <x:v>7252</x:v>
      </x:c>
      <x:c r="I29" s="58">
        <x:f t="shared" si="8"/>
        <x:v>4000</x:v>
      </x:c>
      <x:c r="J29" s="58">
        <x:f t="shared" si="8"/>
        <x:v>3250</x:v>
      </x:c>
      <x:c r="K29" s="58">
        <x:f t="shared" si="8"/>
        <x:v>2</x:v>
      </x:c>
      <x:c r="L29" s="58">
        <x:f>L30+L32</x:f>
        <x:v>3242</x:v>
      </x:c>
      <x:c r="M29" s="219"/>
    </x:row>
    <x:row r="30" spans="1:13">
      <x:c r="A30" s="51" t="s">
        <x:v>112</x:v>
      </x:c>
      <x:c r="B30" s="59" t="s">
        <x:v>87</x:v>
      </x:c>
      <x:c r="C30" s="59" t="s">
        <x:v>92</x:v>
      </x:c>
      <x:c r="D30" s="280">
        <x:f>SUM(E30:G30)</x:f>
        <x:v>510</x:v>
      </x:c>
      <x:c r="E30" s="283">
        <x:v>0</x:v>
      </x:c>
      <x:c r="F30" s="283">
        <x:v>500</x:v>
      </x:c>
      <x:c r="G30" s="283">
        <x:v>10</x:v>
      </x:c>
      <x:c r="H30" s="280">
        <x:f t="shared" ref="H30:H32" si="9">SUM(I30:K30)</x:f>
        <x:v>152</x:v>
      </x:c>
      <x:c r="I30" s="283">
        <x:v>0</x:v>
      </x:c>
      <x:c r="J30" s="283">
        <x:v>150</x:v>
      </x:c>
      <x:c r="K30" s="283">
        <x:v>2</x:v>
      </x:c>
      <x:c r="L30" s="283">
        <x:f>H30-D30</x:f>
        <x:v>-358</x:v>
      </x:c>
      <x:c r="M30" s="294" t="s">
        <x:v>27</x:v>
      </x:c>
    </x:row>
    <x:row r="31" spans="1:13">
      <x:c r="A31" s="51"/>
      <x:c r="B31" s="52" t="s">
        <x:v>112</x:v>
      </x:c>
      <x:c r="C31" s="52" t="s">
        <x:v>50</x:v>
      </x:c>
      <x:c r="D31" s="282"/>
      <x:c r="E31" s="282"/>
      <x:c r="F31" s="282"/>
      <x:c r="G31" s="282"/>
      <x:c r="H31" s="282"/>
      <x:c r="I31" s="282"/>
      <x:c r="J31" s="282"/>
      <x:c r="K31" s="282"/>
      <x:c r="L31" s="281"/>
      <x:c r="M31" s="296"/>
    </x:row>
    <x:row r="32" spans="1:13" ht="17.25" customHeight="1">
      <x:c r="A32" s="63"/>
      <x:c r="B32" s="64"/>
      <x:c r="C32" s="54">
        <x:v>913</x:v>
      </x:c>
      <x:c r="D32" s="280">
        <x:f>SUM(E32:G32)</x:f>
        <x:v>3500</x:v>
      </x:c>
      <x:c r="E32" s="283">
        <x:v>0</x:v>
      </x:c>
      <x:c r="F32" s="283">
        <x:v>3500</x:v>
      </x:c>
      <x:c r="G32" s="283">
        <x:v>0</x:v>
      </x:c>
      <x:c r="H32" s="280">
        <x:f t="shared" si="9"/>
        <x:v>7100</x:v>
      </x:c>
      <x:c r="I32" s="283">
        <x:v>4000</x:v>
      </x:c>
      <x:c r="J32" s="283">
        <x:v>3100</x:v>
      </x:c>
      <x:c r="K32" s="283">
        <x:v>0</x:v>
      </x:c>
      <x:c r="L32" s="283">
        <x:f>H32-D32</x:f>
        <x:v>3600</x:v>
      </x:c>
      <x:c r="M32" s="294" t="s">
        <x:v>5</x:v>
      </x:c>
    </x:row>
    <x:row r="33" spans="1:13" ht="17.25" customHeight="1">
      <x:c r="A33" s="65"/>
      <x:c r="B33" s="66"/>
      <x:c r="C33" s="56" t="s">
        <x:v>140</x:v>
      </x:c>
      <x:c r="D33" s="290"/>
      <x:c r="E33" s="290"/>
      <x:c r="F33" s="290"/>
      <x:c r="G33" s="290"/>
      <x:c r="H33" s="290"/>
      <x:c r="I33" s="290"/>
      <x:c r="J33" s="290"/>
      <x:c r="K33" s="290"/>
      <x:c r="L33" s="290"/>
      <x:c r="M33" s="295"/>
    </x:row>
    <x:row r="34" spans="9:12">
      <x:c r="I34" s="1"/>
      <x:c r="J34" s="1"/>
      <x:c r="K34" s="1"/>
      <x:c r="L34" s="1"/>
    </x:row>
  </x:sheetData>
  <x:mergeCells count="117"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H7:H8"/>
    <x:mergeCell ref="I7:I8"/>
    <x:mergeCell ref="J7:J8"/>
    <x:mergeCell ref="K7:K8"/>
    <x:mergeCell ref="L7:L8"/>
    <x:mergeCell ref="A5:C5"/>
    <x:mergeCell ref="B6:C6"/>
    <x:mergeCell ref="D7:D8"/>
    <x:mergeCell ref="I12:I13"/>
    <x:mergeCell ref="J12:J13"/>
    <x:mergeCell ref="K12:K13"/>
    <x:mergeCell ref="L12:L13"/>
    <x:mergeCell ref="B14:C14"/>
    <x:mergeCell ref="J9:J10"/>
    <x:mergeCell ref="K9:K10"/>
    <x:mergeCell ref="L9:L10"/>
    <x:mergeCell ref="B11:C11"/>
    <x:mergeCell ref="D12:D13"/>
    <x:mergeCell ref="H12:H13"/>
    <x:mergeCell ref="D9:D10"/>
    <x:mergeCell ref="H9:H10"/>
    <x:mergeCell ref="I9:I10"/>
    <x:mergeCell ref="J15:J16"/>
    <x:mergeCell ref="K15:K16"/>
    <x:mergeCell ref="L15:L16"/>
    <x:mergeCell ref="D17:D18"/>
    <x:mergeCell ref="H17:H18"/>
    <x:mergeCell ref="I17:I18"/>
    <x:mergeCell ref="D15:D16"/>
    <x:mergeCell ref="H15:H16"/>
    <x:mergeCell ref="I15:I16"/>
    <x:mergeCell ref="I22:I23"/>
    <x:mergeCell ref="J22:J23"/>
    <x:mergeCell ref="K22:K23"/>
    <x:mergeCell ref="L22:L23"/>
    <x:mergeCell ref="B24:C24"/>
    <x:mergeCell ref="J17:J18"/>
    <x:mergeCell ref="K17:K18"/>
    <x:mergeCell ref="L17:L18"/>
    <x:mergeCell ref="B21:C21"/>
    <x:mergeCell ref="D22:D23"/>
    <x:mergeCell ref="H22:H23"/>
    <x:mergeCell ref="D27:D28"/>
    <x:mergeCell ref="H27:H28"/>
    <x:mergeCell ref="D25:D26"/>
    <x:mergeCell ref="H25:H26"/>
    <x:mergeCell ref="B29:C29"/>
    <x:mergeCell ref="D30:D31"/>
    <x:mergeCell ref="H30:H31"/>
    <x:mergeCell ref="L25:L26"/>
    <x:mergeCell ref="D32:D33"/>
    <x:mergeCell ref="H32:H33"/>
    <x:mergeCell ref="L27:L28"/>
    <x:mergeCell ref="L32:L33"/>
    <x:mergeCell ref="L30:L31"/>
    <x:mergeCell ref="B19:C19"/>
    <x:mergeCell ref="J27:J28"/>
    <x:mergeCell ref="K25:K26"/>
    <x:mergeCell ref="I27:I28"/>
    <x:mergeCell ref="I32:I33"/>
    <x:mergeCell ref="J32:J33"/>
    <x:mergeCell ref="K32:K33"/>
    <x:mergeCell ref="I30:I31"/>
    <x:mergeCell ref="J30:J31"/>
    <x:mergeCell ref="K30:K31"/>
    <x:mergeCell ref="E7:E8"/>
    <x:mergeCell ref="F7:F8"/>
    <x:mergeCell ref="G7:G8"/>
    <x:mergeCell ref="F12:F13"/>
    <x:mergeCell ref="G12:G13"/>
    <x:mergeCell ref="F9:F10"/>
    <x:mergeCell ref="G9:G10"/>
    <x:mergeCell ref="E9:E10"/>
    <x:mergeCell ref="F15:F16"/>
    <x:mergeCell ref="G15:G16"/>
    <x:mergeCell ref="E17:E18"/>
    <x:mergeCell ref="E15:E16"/>
    <x:mergeCell ref="E22:E23"/>
    <x:mergeCell ref="G22:G23"/>
    <x:mergeCell ref="F17:F18"/>
    <x:mergeCell ref="G17:G18"/>
    <x:mergeCell ref="E32:E33"/>
    <x:mergeCell ref="G32:G33"/>
    <x:mergeCell ref="E30:E31"/>
    <x:mergeCell ref="E12:E13"/>
    <x:mergeCell ref="F27:F28"/>
    <x:mergeCell ref="G25:G26"/>
    <x:mergeCell ref="E27:E28"/>
    <x:mergeCell ref="M27:M28"/>
    <x:mergeCell ref="M32:M33"/>
    <x:mergeCell ref="M30:M31"/>
    <x:mergeCell ref="M25:M26"/>
    <x:mergeCell ref="M22:M23"/>
    <x:mergeCell ref="M17:M18"/>
    <x:mergeCell ref="M15:M16"/>
    <x:mergeCell ref="M12:M13"/>
    <x:mergeCell ref="M9:M10"/>
    <x:mergeCell ref="M7:M8"/>
    <x:mergeCell ref="F22:F23"/>
    <x:mergeCell ref="E25:E26"/>
    <x:mergeCell ref="F25:F26"/>
    <x:mergeCell ref="G27:G28"/>
    <x:mergeCell ref="F30:F31"/>
    <x:mergeCell ref="F32:F33"/>
    <x:mergeCell ref="G30:G31"/>
    <x:mergeCell ref="I25:I26"/>
    <x:mergeCell ref="J25:J26"/>
    <x:mergeCell ref="K27:K28"/>
  </x:mergeCells>
  <x:pageMargins left="0.82972222566604614" right="0.15722222626209259" top="0.68986111879348755" bottom="0.35430556535720825" header="0.31486111879348755" footer="0.31486111879348755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35"/>
  <x:sheetViews>
    <x:sheetView topLeftCell="A10" zoomScale="90" zoomScaleNormal="90" zoomScaleSheetLayoutView="75" workbookViewId="0">
      <x:selection activeCell="M26" activeCellId="0" sqref="M26:M26"/>
    </x:sheetView>
  </x:sheetViews>
  <x:sheetFormatPr defaultColWidth="8.88671875" defaultRowHeight="17.800000000000001"/>
  <x:cols>
    <x:col min="1" max="1" width="10.6640625" customWidth="1"/>
    <x:col min="2" max="2" width="9.109375" customWidth="1"/>
    <x:col min="3" max="3" width="16" customWidth="1"/>
    <x:col min="4" max="4" width="9.77734375" bestFit="1" customWidth="1"/>
    <x:col min="5" max="5" width="7.109375" bestFit="1" customWidth="1"/>
    <x:col min="6" max="6" width="9.88671875" bestFit="1" customWidth="1"/>
    <x:col min="7" max="7" width="7.109375" bestFit="1" customWidth="1"/>
    <x:col min="8" max="8" width="9.77734375" bestFit="1" customWidth="1"/>
    <x:col min="9" max="9" width="7.109375" bestFit="1" customWidth="1"/>
    <x:col min="10" max="10" width="9.77734375" bestFit="1" customWidth="1"/>
    <x:col min="11" max="11" width="7.77734375" bestFit="1" customWidth="1"/>
    <x:col min="12" max="12" width="9.77734375" customWidth="1"/>
    <x:col min="13" max="13" width="43.33203125" customWidth="1"/>
  </x:cols>
  <x:sheetData>
    <x:row r="1" spans="1:13" ht="24" customHeight="1">
      <x:c r="A1" s="260" t="s">
        <x:v>124</x:v>
      </x:c>
      <x:c r="B1" s="260"/>
      <x:c r="C1" s="260"/>
      <x:c r="D1" s="260"/>
      <x:c r="E1" s="260"/>
      <x:c r="F1" s="260"/>
      <x:c r="G1" s="260"/>
      <x:c r="H1" s="260"/>
      <x:c r="I1" s="260"/>
      <x:c r="J1" s="260"/>
      <x:c r="K1" s="260"/>
      <x:c r="L1" s="260"/>
      <x:c r="M1" s="260"/>
    </x:row>
    <x:row r="2" spans="1:13" ht="21" customHeight="1">
      <x:c r="A2" s="306" t="s">
        <x:v>185</x:v>
      </x:c>
      <x:c r="B2" s="306"/>
      <x:c r="C2" s="8"/>
      <x:c r="D2" s="8"/>
      <x:c r="E2" s="8"/>
      <x:c r="F2" s="8"/>
      <x:c r="G2" s="8"/>
      <x:c r="H2" s="8"/>
      <x:c r="I2" s="8"/>
      <x:c r="J2" s="8"/>
      <x:c r="K2" s="8"/>
      <x:c r="L2" s="8"/>
      <x:c r="M2" s="4" t="s">
        <x:v>54</x:v>
      </x:c>
    </x:row>
    <x:row r="3" spans="1:13" ht="18" customHeight="1">
      <x:c r="A3" s="270" t="s">
        <x:v>120</x:v>
      </x:c>
      <x:c r="B3" s="271"/>
      <x:c r="C3" s="271"/>
      <x:c r="D3" s="307" t="s">
        <x:v>30</x:v>
      </x:c>
      <x:c r="E3" s="309" t="s">
        <x:v>119</x:v>
      </x:c>
      <x:c r="F3" s="310"/>
      <x:c r="G3" s="311"/>
      <x:c r="H3" s="312" t="s">
        <x:v>22</x:v>
      </x:c>
      <x:c r="I3" s="309" t="s">
        <x:v>119</x:v>
      </x:c>
      <x:c r="J3" s="310"/>
      <x:c r="K3" s="311"/>
      <x:c r="L3" s="312" t="s">
        <x:v>166</x:v>
      </x:c>
      <x:c r="M3" s="314" t="s">
        <x:v>122</x:v>
      </x:c>
    </x:row>
    <x:row r="4" spans="1:13" ht="18" customHeight="1">
      <x:c r="A4" s="35" t="s">
        <x:v>81</x:v>
      </x:c>
      <x:c r="B4" s="36" t="s">
        <x:v>91</x:v>
      </x:c>
      <x:c r="C4" s="67" t="s">
        <x:v>109</x:v>
      </x:c>
      <x:c r="D4" s="308"/>
      <x:c r="E4" s="40" t="s">
        <x:v>104</x:v>
      </x:c>
      <x:c r="F4" s="40" t="s">
        <x:v>94</x:v>
      </x:c>
      <x:c r="G4" s="41" t="s">
        <x:v>93</x:v>
      </x:c>
      <x:c r="H4" s="313"/>
      <x:c r="I4" s="40" t="s">
        <x:v>104</x:v>
      </x:c>
      <x:c r="J4" s="40" t="s">
        <x:v>94</x:v>
      </x:c>
      <x:c r="K4" s="41" t="s">
        <x:v>93</x:v>
      </x:c>
      <x:c r="L4" s="313"/>
      <x:c r="M4" s="315"/>
    </x:row>
    <x:row r="5" spans="1:13" ht="19.5" customHeight="1">
      <x:c r="A5" s="316" t="s">
        <x:v>40</x:v>
      </x:c>
      <x:c r="B5" s="317"/>
      <x:c r="C5" s="317"/>
      <x:c r="D5" s="68">
        <x:f>SUM(D6+D21+D25+D29+D32+D34)</x:f>
        <x:v>221799</x:v>
      </x:c>
      <x:c r="E5" s="69">
        <x:f>SUM(E6+E21+E25+E32+E34)</x:f>
        <x:v>47000</x:v>
      </x:c>
      <x:c r="F5" s="69">
        <x:f>SUM(F6+F21+F25+F29+F32+F34)</x:f>
        <x:v>155975</x:v>
      </x:c>
      <x:c r="G5" s="70">
        <x:f>SUM(G6+G21+G25+G32+G34)</x:f>
        <x:v>18824</x:v>
      </x:c>
      <x:c r="H5" s="71">
        <x:f>SUM(H6+H21+H25+H29+H32+H34)</x:f>
        <x:v>219841</x:v>
      </x:c>
      <x:c r="I5" s="72">
        <x:f>SUM(I6+I21+I25+I29+I32+I34)</x:f>
        <x:v>54811</x:v>
      </x:c>
      <x:c r="J5" s="72">
        <x:f>SUM(J6+J21+J25+J29+J32+J34)</x:f>
        <x:v>146214</x:v>
      </x:c>
      <x:c r="K5" s="73">
        <x:f>SUM(K6+K21+K25+K29+K32+K34)</x:f>
        <x:v>18816</x:v>
      </x:c>
      <x:c r="L5" s="74">
        <x:f t="shared" ref="L5:L35" si="0">H5-D5</x:f>
        <x:v>-1958</x:v>
      </x:c>
      <x:c r="M5" s="75"/>
    </x:row>
    <x:row r="6" spans="1:13" ht="19.5" customHeight="1">
      <x:c r="A6" s="47" t="s">
        <x:v>133</x:v>
      </x:c>
      <x:c r="B6" s="288" t="s">
        <x:v>53</x:v>
      </x:c>
      <x:c r="C6" s="291"/>
      <x:c r="D6" s="76">
        <x:f>SUM(D7+D9+D13)</x:f>
        <x:v>105800</x:v>
      </x:c>
      <x:c r="E6" s="34">
        <x:f t="shared" ref="E6:K6" si="1">SUM(E7+E9+E13)</x:f>
        <x:v>15000</x:v>
      </x:c>
      <x:c r="F6" s="34">
        <x:f t="shared" si="1"/>
        <x:v>78800</x:v>
      </x:c>
      <x:c r="G6" s="77">
        <x:f t="shared" si="1"/>
        <x:v>12000</x:v>
      </x:c>
      <x:c r="H6" s="78">
        <x:f t="shared" si="1"/>
        <x:v>98530</x:v>
      </x:c>
      <x:c r="I6" s="34">
        <x:f t="shared" si="1"/>
        <x:v>12000</x:v>
      </x:c>
      <x:c r="J6" s="34">
        <x:f t="shared" si="1"/>
        <x:v>76530</x:v>
      </x:c>
      <x:c r="K6" s="77">
        <x:f t="shared" si="1"/>
        <x:v>10000</x:v>
      </x:c>
      <x:c r="L6" s="79">
        <x:f t="shared" si="0"/>
        <x:v>-7270</x:v>
      </x:c>
      <x:c r="M6" s="186"/>
    </x:row>
    <x:row r="7" spans="1:13" ht="19.5" customHeight="1">
      <x:c r="A7" s="80"/>
      <x:c r="B7" s="81" t="s">
        <x:v>143</x:v>
      </x:c>
      <x:c r="C7" s="82" t="s">
        <x:v>160</x:v>
      </x:c>
      <x:c r="D7" s="83">
        <x:f>SUM(E7:G7)</x:f>
        <x:v>0</x:v>
      </x:c>
      <x:c r="E7" s="84">
        <x:f t="shared" ref="E7:K7" si="2">SUM(E8:E8)</x:f>
        <x:v>0</x:v>
      </x:c>
      <x:c r="F7" s="84">
        <x:f t="shared" si="2"/>
        <x:v>0</x:v>
      </x:c>
      <x:c r="G7" s="85">
        <x:f t="shared" si="2"/>
        <x:v>0</x:v>
      </x:c>
      <x:c r="H7" s="86">
        <x:f t="shared" si="2"/>
        <x:v>0</x:v>
      </x:c>
      <x:c r="I7" s="84">
        <x:f t="shared" si="2"/>
        <x:v>0</x:v>
      </x:c>
      <x:c r="J7" s="84">
        <x:f t="shared" si="2"/>
        <x:v>0</x:v>
      </x:c>
      <x:c r="K7" s="85">
        <x:f t="shared" si="2"/>
        <x:v>0</x:v>
      </x:c>
      <x:c r="L7" s="87">
        <x:f t="shared" si="0"/>
        <x:v>0</x:v>
      </x:c>
      <x:c r="M7" s="186"/>
    </x:row>
    <x:row r="8" spans="1:13" ht="19.5" customHeight="1">
      <x:c r="A8" s="80"/>
      <x:c r="B8" s="88"/>
      <x:c r="C8" s="89" t="s">
        <x:v>69</x:v>
      </x:c>
      <x:c r="D8" s="90">
        <x:f>SUM(E8:G8)</x:f>
        <x:v>0</x:v>
      </x:c>
      <x:c r="E8" s="91">
        <x:v>0</x:v>
      </x:c>
      <x:c r="F8" s="91">
        <x:v>0</x:v>
      </x:c>
      <x:c r="G8" s="92">
        <x:v>0</x:v>
      </x:c>
      <x:c r="H8" s="93">
        <x:f>SUM(I8:K8)</x:f>
        <x:v>0</x:v>
      </x:c>
      <x:c r="I8" s="91">
        <x:v>0</x:v>
      </x:c>
      <x:c r="J8" s="91">
        <x:v>0</x:v>
      </x:c>
      <x:c r="K8" s="92">
        <x:v>0</x:v>
      </x:c>
      <x:c r="L8" s="94">
        <x:f t="shared" si="0"/>
        <x:v>0</x:v>
      </x:c>
      <x:c r="M8" s="187"/>
    </x:row>
    <x:row r="9" spans="1:13" ht="19.5" customHeight="1">
      <x:c r="A9" s="80"/>
      <x:c r="B9" s="59" t="s">
        <x:v>73</x:v>
      </x:c>
      <x:c r="C9" s="95" t="s">
        <x:v>160</x:v>
      </x:c>
      <x:c r="D9" s="96">
        <x:f>SUM(D10:D12)</x:f>
        <x:v>79000</x:v>
      </x:c>
      <x:c r="E9" s="97">
        <x:f t="shared" ref="E9:K9" si="3">SUM(E10:E12)</x:f>
        <x:v>12000</x:v>
      </x:c>
      <x:c r="F9" s="97">
        <x:f t="shared" si="3"/>
        <x:v>67000</x:v>
      </x:c>
      <x:c r="G9" s="98">
        <x:f t="shared" si="3"/>
        <x:v>0</x:v>
      </x:c>
      <x:c r="H9" s="99">
        <x:f t="shared" si="3"/>
        <x:v>77500</x:v>
      </x:c>
      <x:c r="I9" s="97">
        <x:f t="shared" si="3"/>
        <x:v>12000</x:v>
      </x:c>
      <x:c r="J9" s="97">
        <x:f t="shared" si="3"/>
        <x:v>65500</x:v>
      </x:c>
      <x:c r="K9" s="98">
        <x:f t="shared" si="3"/>
        <x:v>0</x:v>
      </x:c>
      <x:c r="L9" s="100">
        <x:f t="shared" si="0"/>
        <x:v>-1500</x:v>
      </x:c>
      <x:c r="M9" s="188"/>
    </x:row>
    <x:row r="10" spans="1:13" ht="23.899999999999999">
      <x:c r="A10" s="101"/>
      <x:c r="B10" s="102" t="s">
        <x:v>161</x:v>
      </x:c>
      <x:c r="C10" s="103" t="s">
        <x:v>70</x:v>
      </x:c>
      <x:c r="D10" s="104">
        <x:f t="shared" ref="D10:D12" si="4">SUM(E10:G10)</x:f>
        <x:v>3500</x:v>
      </x:c>
      <x:c r="E10" s="105">
        <x:v>0</x:v>
      </x:c>
      <x:c r="F10" s="106">
        <x:v>3500</x:v>
      </x:c>
      <x:c r="G10" s="107">
        <x:v>0</x:v>
      </x:c>
      <x:c r="H10" s="108">
        <x:f t="shared" ref="H10:H13" si="5">SUM(I10:K10)</x:f>
        <x:v>2500</x:v>
      </x:c>
      <x:c r="I10" s="105">
        <x:v>0</x:v>
      </x:c>
      <x:c r="J10" s="106">
        <x:v>2500</x:v>
      </x:c>
      <x:c r="K10" s="107">
        <x:v>0</x:v>
      </x:c>
      <x:c r="L10" s="109">
        <x:f t="shared" si="0"/>
        <x:v>-1000</x:v>
      </x:c>
      <x:c r="M10" s="187" t="s">
        <x:v>8</x:v>
      </x:c>
    </x:row>
    <x:row r="11" spans="1:13" ht="23.899999999999999">
      <x:c r="A11" s="101"/>
      <x:c r="B11" s="102"/>
      <x:c r="C11" s="103" t="s">
        <x:v>77</x:v>
      </x:c>
      <x:c r="D11" s="110">
        <x:f t="shared" si="4"/>
        <x:v>72000</x:v>
      </x:c>
      <x:c r="E11" s="106">
        <x:v>12000</x:v>
      </x:c>
      <x:c r="F11" s="106">
        <x:v>60000</x:v>
      </x:c>
      <x:c r="G11" s="111">
        <x:v>0</x:v>
      </x:c>
      <x:c r="H11" s="109">
        <x:f>SUM(I11:K11)</x:f>
        <x:v>72000</x:v>
      </x:c>
      <x:c r="I11" s="106">
        <x:v>12000</x:v>
      </x:c>
      <x:c r="J11" s="106">
        <x:v>60000</x:v>
      </x:c>
      <x:c r="K11" s="111">
        <x:v>0</x:v>
      </x:c>
      <x:c r="L11" s="112">
        <x:f t="shared" si="0"/>
        <x:v>0</x:v>
      </x:c>
      <x:c r="M11" s="187" t="s">
        <x:v>4</x:v>
      </x:c>
    </x:row>
    <x:row r="12" spans="1:13" ht="19.5" customHeight="1">
      <x:c r="A12" s="113"/>
      <x:c r="B12" s="114"/>
      <x:c r="C12" s="103" t="s">
        <x:v>58</x:v>
      </x:c>
      <x:c r="D12" s="115">
        <x:f t="shared" si="4"/>
        <x:v>3500</x:v>
      </x:c>
      <x:c r="E12" s="116">
        <x:v>0</x:v>
      </x:c>
      <x:c r="F12" s="106">
        <x:v>3500</x:v>
      </x:c>
      <x:c r="G12" s="117">
        <x:v>0</x:v>
      </x:c>
      <x:c r="H12" s="112">
        <x:f t="shared" si="5"/>
        <x:v>3000</x:v>
      </x:c>
      <x:c r="I12" s="116">
        <x:v>0</x:v>
      </x:c>
      <x:c r="J12" s="106">
        <x:v>3000</x:v>
      </x:c>
      <x:c r="K12" s="117">
        <x:v>0</x:v>
      </x:c>
      <x:c r="L12" s="112">
        <x:f t="shared" si="0"/>
        <x:v>-500</x:v>
      </x:c>
      <x:c r="M12" s="187" t="s">
        <x:v>116</x:v>
      </x:c>
    </x:row>
    <x:row r="13" spans="1:13" ht="19.5" customHeight="1">
      <x:c r="A13" s="80"/>
      <x:c r="B13" s="118">
        <x:v>13</x:v>
      </x:c>
      <x:c r="C13" s="82" t="s">
        <x:v>160</x:v>
      </x:c>
      <x:c r="D13" s="119">
        <x:f t="shared" ref="D13:K13" si="6">SUM(D14:D20)</x:f>
        <x:v>26800</x:v>
      </x:c>
      <x:c r="E13" s="120">
        <x:f t="shared" si="6"/>
        <x:v>3000</x:v>
      </x:c>
      <x:c r="F13" s="84">
        <x:f t="shared" si="6"/>
        <x:v>11800</x:v>
      </x:c>
      <x:c r="G13" s="121">
        <x:f t="shared" si="6"/>
        <x:v>12000</x:v>
      </x:c>
      <x:c r="H13" s="122">
        <x:f t="shared" si="5"/>
        <x:v>21030</x:v>
      </x:c>
      <x:c r="I13" s="120">
        <x:f t="shared" si="6"/>
        <x:v>0</x:v>
      </x:c>
      <x:c r="J13" s="84">
        <x:f t="shared" si="6"/>
        <x:v>11030</x:v>
      </x:c>
      <x:c r="K13" s="121">
        <x:f t="shared" si="6"/>
        <x:v>10000</x:v>
      </x:c>
      <x:c r="L13" s="123">
        <x:f t="shared" si="0"/>
        <x:v>-5770</x:v>
      </x:c>
      <x:c r="M13" s="187"/>
    </x:row>
    <x:row r="14" spans="1:13" ht="19.5" customHeight="1">
      <x:c r="A14" s="80"/>
      <x:c r="B14" s="52" t="s">
        <x:v>97</x:v>
      </x:c>
      <x:c r="C14" s="118" t="s">
        <x:v>60</x:v>
      </x:c>
      <x:c r="D14" s="110">
        <x:f t="shared" ref="D14:D20" si="7">SUM(E14:G14)</x:f>
        <x:v>800</x:v>
      </x:c>
      <x:c r="E14" s="124">
        <x:v>0</x:v>
      </x:c>
      <x:c r="F14" s="124">
        <x:v>800</x:v>
      </x:c>
      <x:c r="G14" s="125">
        <x:v>0</x:v>
      </x:c>
      <x:c r="H14" s="109">
        <x:f>SUM(I14:K14)</x:f>
        <x:v>30</x:v>
      </x:c>
      <x:c r="I14" s="124">
        <x:v>0</x:v>
      </x:c>
      <x:c r="J14" s="124">
        <x:v>30</x:v>
      </x:c>
      <x:c r="K14" s="125">
        <x:v>0</x:v>
      </x:c>
      <x:c r="L14" s="126">
        <x:f t="shared" si="0"/>
        <x:v>-770</x:v>
      </x:c>
      <x:c r="M14" s="187" t="s">
        <x:v>125</x:v>
      </x:c>
    </x:row>
    <x:row r="15" spans="1:13" ht="38.25" customHeight="1">
      <x:c r="A15" s="127"/>
      <x:c r="B15" s="50"/>
      <x:c r="C15" s="128" t="s">
        <x:v>44</x:v>
      </x:c>
      <x:c r="D15" s="318">
        <x:f t="shared" si="7"/>
        <x:v>5500</x:v>
      </x:c>
      <x:c r="E15" s="326">
        <x:v>0</x:v>
      </x:c>
      <x:c r="F15" s="326">
        <x:v>5500</x:v>
      </x:c>
      <x:c r="G15" s="328">
        <x:v>0</x:v>
      </x:c>
      <x:c r="H15" s="320">
        <x:f t="shared" ref="H15:H20" si="8">SUM(I15:K15)</x:f>
        <x:v>5500</x:v>
      </x:c>
      <x:c r="I15" s="326">
        <x:v>0</x:v>
      </x:c>
      <x:c r="J15" s="326">
        <x:v>5500</x:v>
      </x:c>
      <x:c r="K15" s="328">
        <x:v>0</x:v>
      </x:c>
      <x:c r="L15" s="320">
        <x:f t="shared" si="0"/>
        <x:v>0</x:v>
      </x:c>
      <x:c r="M15" s="330" t="s">
        <x:v>0</x:v>
      </x:c>
    </x:row>
    <x:row r="16" spans="1:13" ht="22.5" customHeight="1">
      <x:c r="A16" s="51"/>
      <x:c r="B16" s="52"/>
      <x:c r="C16" s="131" t="s">
        <x:v>71</x:v>
      </x:c>
      <x:c r="D16" s="319">
        <x:f t="shared" si="7"/>
        <x:v>0</x:v>
      </x:c>
      <x:c r="E16" s="327"/>
      <x:c r="F16" s="327"/>
      <x:c r="G16" s="329"/>
      <x:c r="H16" s="322">
        <x:f t="shared" si="8"/>
        <x:v>0</x:v>
      </x:c>
      <x:c r="I16" s="327"/>
      <x:c r="J16" s="327"/>
      <x:c r="K16" s="329"/>
      <x:c r="L16" s="321">
        <x:f t="shared" si="0"/>
        <x:v>0</x:v>
      </x:c>
      <x:c r="M16" s="331"/>
    </x:row>
    <x:row r="17" spans="1:13" ht="21" customHeight="1">
      <x:c r="A17" s="63"/>
      <x:c r="B17" s="64"/>
      <x:c r="C17" s="132" t="s">
        <x:v>51</x:v>
      </x:c>
      <x:c r="D17" s="110">
        <x:f t="shared" si="7"/>
        <x:v>1500</x:v>
      </x:c>
      <x:c r="E17" s="133">
        <x:v>0</x:v>
      </x:c>
      <x:c r="F17" s="133">
        <x:v>1500</x:v>
      </x:c>
      <x:c r="G17" s="134">
        <x:v>0</x:v>
      </x:c>
      <x:c r="H17" s="109">
        <x:f t="shared" si="8"/>
        <x:v>1500</x:v>
      </x:c>
      <x:c r="I17" s="133">
        <x:v>0</x:v>
      </x:c>
      <x:c r="J17" s="133">
        <x:v>1500</x:v>
      </x:c>
      <x:c r="K17" s="134">
        <x:v>0</x:v>
      </x:c>
      <x:c r="L17" s="126">
        <x:f t="shared" si="0"/>
        <x:v>0</x:v>
      </x:c>
      <x:c r="M17" s="189" t="s">
        <x:v>127</x:v>
      </x:c>
    </x:row>
    <x:row r="18" spans="1:13" ht="47.75">
      <x:c r="A18" s="63"/>
      <x:c r="B18" s="64"/>
      <x:c r="C18" s="172" t="s">
        <x:v>76</x:v>
      </x:c>
      <x:c r="D18" s="173">
        <x:f t="shared" ref="D18:D19" si="9">SUM(E18:G18)</x:f>
        <x:v>18000</x:v>
      </x:c>
      <x:c r="E18" s="163">
        <x:v>3000</x:v>
      </x:c>
      <x:c r="F18" s="163">
        <x:v>3000</x:v>
      </x:c>
      <x:c r="G18" s="164">
        <x:v>12000</x:v>
      </x:c>
      <x:c r="H18" s="174">
        <x:f t="shared" si="8"/>
        <x:v>14000</x:v>
      </x:c>
      <x:c r="I18" s="163">
        <x:v>0</x:v>
      </x:c>
      <x:c r="J18" s="163">
        <x:v>4000</x:v>
      </x:c>
      <x:c r="K18" s="164">
        <x:v>10000</x:v>
      </x:c>
      <x:c r="L18" s="174">
        <x:f t="shared" si="0"/>
        <x:v>-4000</x:v>
      </x:c>
      <x:c r="M18" s="216" t="s">
        <x:v>3</x:v>
      </x:c>
    </x:row>
    <x:row r="19" spans="1:13">
      <x:c r="A19" s="63"/>
      <x:c r="B19" s="64"/>
      <x:c r="C19" s="200" t="s">
        <x:v>182</x:v>
      </x:c>
      <x:c r="D19" s="147">
        <x:f t="shared" si="9"/>
        <x:v>500</x:v>
      </x:c>
      <x:c r="E19" s="148">
        <x:v>0</x:v>
      </x:c>
      <x:c r="F19" s="148">
        <x:v>500</x:v>
      </x:c>
      <x:c r="G19" s="149">
        <x:v>0</x:v>
      </x:c>
      <x:c r="H19" s="150">
        <x:f t="shared" si="8"/>
        <x:v>0</x:v>
      </x:c>
      <x:c r="I19" s="148">
        <x:v>0</x:v>
      </x:c>
      <x:c r="J19" s="148">
        <x:v>0</x:v>
      </x:c>
      <x:c r="K19" s="149">
        <x:v>0</x:v>
      </x:c>
      <x:c r="L19" s="150">
        <x:f t="shared" si="0"/>
        <x:v>-500</x:v>
      </x:c>
      <x:c r="M19" s="201" t="s">
        <x:v>145</x:v>
      </x:c>
    </x:row>
    <x:row r="20" spans="1:13" ht="20.25" customHeight="1">
      <x:c r="A20" s="65"/>
      <x:c r="B20" s="66"/>
      <x:c r="C20" s="171" t="s">
        <x:v>156</x:v>
      </x:c>
      <x:c r="D20" s="157">
        <x:f t="shared" si="7"/>
        <x:v>500</x:v>
      </x:c>
      <x:c r="E20" s="158">
        <x:v>0</x:v>
      </x:c>
      <x:c r="F20" s="158">
        <x:v>500</x:v>
      </x:c>
      <x:c r="G20" s="159">
        <x:v>0</x:v>
      </x:c>
      <x:c r="H20" s="160">
        <x:f t="shared" si="8"/>
        <x:v>0</x:v>
      </x:c>
      <x:c r="I20" s="158">
        <x:v>0</x:v>
      </x:c>
      <x:c r="J20" s="158">
        <x:v>0</x:v>
      </x:c>
      <x:c r="K20" s="159">
        <x:v>0</x:v>
      </x:c>
      <x:c r="L20" s="160">
        <x:f t="shared" si="0"/>
        <x:v>-500</x:v>
      </x:c>
      <x:c r="M20" s="190" t="s">
        <x:v>145</x:v>
      </x:c>
    </x:row>
    <x:row r="21" spans="1:13" ht="20.25" customHeight="1">
      <x:c r="A21" s="47" t="s">
        <x:v>57</x:v>
      </x:c>
      <x:c r="B21" s="288" t="s">
        <x:v>53</x:v>
      </x:c>
      <x:c r="C21" s="291"/>
      <x:c r="D21" s="139">
        <x:f t="shared" ref="D21:K21" si="10">SUM(D22:D24)</x:f>
        <x:v>16700</x:v>
      </x:c>
      <x:c r="E21" s="140">
        <x:f t="shared" si="10"/>
        <x:v>0</x:v>
      </x:c>
      <x:c r="F21" s="140">
        <x:f t="shared" si="10"/>
        <x:v>16700</x:v>
      </x:c>
      <x:c r="G21" s="141">
        <x:f t="shared" si="10"/>
        <x:v>0</x:v>
      </x:c>
      <x:c r="H21" s="142">
        <x:f t="shared" si="10"/>
        <x:v>12432</x:v>
      </x:c>
      <x:c r="I21" s="140">
        <x:f t="shared" si="10"/>
        <x:v>0</x:v>
      </x:c>
      <x:c r="J21" s="140">
        <x:f t="shared" si="10"/>
        <x:v>12432</x:v>
      </x:c>
      <x:c r="K21" s="141">
        <x:f t="shared" si="10"/>
        <x:v>0</x:v>
      </x:c>
      <x:c r="L21" s="143">
        <x:f t="shared" si="0"/>
        <x:v>-4268</x:v>
      </x:c>
      <x:c r="M21" s="191"/>
    </x:row>
    <x:row r="22" spans="1:13" ht="20.25" customHeight="1">
      <x:c r="A22" s="127"/>
      <x:c r="B22" s="165" t="s">
        <x:v>134</x:v>
      </x:c>
      <x:c r="C22" s="167" t="s">
        <x:v>141</x:v>
      </x:c>
      <x:c r="D22" s="129">
        <x:f>SUM(E22:G22)</x:f>
        <x:v>3000</x:v>
      </x:c>
      <x:c r="E22" s="196">
        <x:v>0</x:v>
      </x:c>
      <x:c r="F22" s="196">
        <x:v>3000</x:v>
      </x:c>
      <x:c r="G22" s="197">
        <x:v>0</x:v>
      </x:c>
      <x:c r="H22" s="130">
        <x:f>SUM(I22:K22)</x:f>
        <x:v>1517</x:v>
      </x:c>
      <x:c r="I22" s="196">
        <x:v>0</x:v>
      </x:c>
      <x:c r="J22" s="196">
        <x:v>1517</x:v>
      </x:c>
      <x:c r="K22" s="197">
        <x:v>0</x:v>
      </x:c>
      <x:c r="L22" s="112">
        <x:f t="shared" si="0"/>
        <x:v>-1483</x:v>
      </x:c>
      <x:c r="M22" s="203" t="s">
        <x:v>16</x:v>
      </x:c>
    </x:row>
    <x:row r="23" spans="1:13" ht="24" customHeight="1">
      <x:c r="A23" s="127"/>
      <x:c r="B23" s="166"/>
      <x:c r="C23" s="167" t="s">
        <x:v>62</x:v>
      </x:c>
      <x:c r="D23" s="147">
        <x:f>SUM(E23:G23)</x:f>
        <x:v>10000</x:v>
      </x:c>
      <x:c r="E23" s="148">
        <x:v>0</x:v>
      </x:c>
      <x:c r="F23" s="148">
        <x:v>10000</x:v>
      </x:c>
      <x:c r="G23" s="149">
        <x:v>0</x:v>
      </x:c>
      <x:c r="H23" s="150">
        <x:f>SUM(I23:K23)</x:f>
        <x:v>7967</x:v>
      </x:c>
      <x:c r="I23" s="148">
        <x:v>0</x:v>
      </x:c>
      <x:c r="J23" s="148">
        <x:v>7967</x:v>
      </x:c>
      <x:c r="K23" s="149">
        <x:v>0</x:v>
      </x:c>
      <x:c r="L23" s="168">
        <x:f t="shared" si="0"/>
        <x:v>-2033</x:v>
      </x:c>
      <x:c r="M23" s="203" t="s">
        <x:v>18</x:v>
      </x:c>
    </x:row>
    <x:row r="24" spans="1:13" ht="26.25" customHeight="1">
      <x:c r="A24" s="127"/>
      <x:c r="B24" s="169"/>
      <x:c r="C24" s="170" t="s">
        <x:v>56</x:v>
      </x:c>
      <x:c r="D24" s="157">
        <x:f>SUM(E24:G24)</x:f>
        <x:v>3700</x:v>
      </x:c>
      <x:c r="E24" s="158">
        <x:v>0</x:v>
      </x:c>
      <x:c r="F24" s="158">
        <x:v>3700</x:v>
      </x:c>
      <x:c r="G24" s="159">
        <x:v>0</x:v>
      </x:c>
      <x:c r="H24" s="160">
        <x:f>SUM(I24:K24)</x:f>
        <x:v>2948</x:v>
      </x:c>
      <x:c r="I24" s="158">
        <x:v>0</x:v>
      </x:c>
      <x:c r="J24" s="158">
        <x:v>2948</x:v>
      </x:c>
      <x:c r="K24" s="159">
        <x:v>0</x:v>
      </x:c>
      <x:c r="L24" s="160">
        <x:f t="shared" si="0"/>
        <x:v>-752</x:v>
      </x:c>
      <x:c r="M24" s="193" t="s">
        <x:v>15</x:v>
      </x:c>
    </x:row>
    <x:row r="25" spans="1:13" ht="20.25" customHeight="1">
      <x:c r="A25" s="176" t="s">
        <x:v>153</x:v>
      </x:c>
      <x:c r="B25" s="288" t="s">
        <x:v>53</x:v>
      </x:c>
      <x:c r="C25" s="291"/>
      <x:c r="D25" s="139">
        <x:f>SUM(D26:D28)</x:f>
        <x:v>26539</x:v>
      </x:c>
      <x:c r="E25" s="140">
        <x:f>SUM(E26:E28)</x:f>
        <x:v>26000</x:v>
      </x:c>
      <x:c r="F25" s="140">
        <x:f>SUM(F26:F28)</x:f>
        <x:v>539</x:v>
      </x:c>
      <x:c r="G25" s="141">
        <x:f>SUM(G26:G28)</x:f>
        <x:v>0</x:v>
      </x:c>
      <x:c r="H25" s="142">
        <x:f>SUM(H26:H28)</x:f>
        <x:v>18739</x:v>
      </x:c>
      <x:c r="I25" s="140">
        <x:f>SUM(I26:I28)</x:f>
        <x:v>18000</x:v>
      </x:c>
      <x:c r="J25" s="140">
        <x:f>SUM(J26:J28)</x:f>
        <x:v>739</x:v>
      </x:c>
      <x:c r="K25" s="141">
        <x:f>SUM(K26:K28)</x:f>
        <x:v>0</x:v>
      </x:c>
      <x:c r="L25" s="143">
        <x:f t="shared" si="0"/>
        <x:v>-7800</x:v>
      </x:c>
      <x:c r="M25" s="191"/>
    </x:row>
    <x:row r="26" spans="1:13">
      <x:c r="A26" s="127"/>
      <x:c r="B26" s="59" t="s">
        <x:v>171</x:v>
      </x:c>
      <x:c r="C26" s="146" t="s">
        <x:v>75</x:v>
      </x:c>
      <x:c r="D26" s="147">
        <x:f t="shared" ref="D26:D28" si="11">SUM(E26:G26)</x:f>
        <x:v>6000</x:v>
      </x:c>
      <x:c r="E26" s="148">
        <x:v>6000</x:v>
      </x:c>
      <x:c r="F26" s="148">
        <x:v>0</x:v>
      </x:c>
      <x:c r="G26" s="149">
        <x:v>0</x:v>
      </x:c>
      <x:c r="H26" s="150">
        <x:f t="shared" ref="H26:H28" si="12">SUM(I26:K26)</x:f>
        <x:v>6200</x:v>
      </x:c>
      <x:c r="I26" s="148">
        <x:v>6000</x:v>
      </x:c>
      <x:c r="J26" s="148">
        <x:v>200</x:v>
      </x:c>
      <x:c r="K26" s="149">
        <x:v>0</x:v>
      </x:c>
      <x:c r="L26" s="151">
        <x:f t="shared" si="0"/>
        <x:v>200</x:v>
      </x:c>
      <x:c r="M26" s="221" t="s">
        <x:v>187</x:v>
      </x:c>
    </x:row>
    <x:row r="27" spans="1:13" ht="20.25" customHeight="1">
      <x:c r="A27" s="80"/>
      <x:c r="B27" s="64"/>
      <x:c r="C27" s="152" t="s">
        <x:v>23</x:v>
      </x:c>
      <x:c r="D27" s="90">
        <x:f t="shared" si="11"/>
        <x:v>20539</x:v>
      </x:c>
      <x:c r="E27" s="153">
        <x:v>20000</x:v>
      </x:c>
      <x:c r="F27" s="153">
        <x:v>539</x:v>
      </x:c>
      <x:c r="G27" s="154">
        <x:v>0</x:v>
      </x:c>
      <x:c r="H27" s="150">
        <x:f t="shared" si="12"/>
        <x:v>12539</x:v>
      </x:c>
      <x:c r="I27" s="153">
        <x:v>12000</x:v>
      </x:c>
      <x:c r="J27" s="153">
        <x:v>539</x:v>
      </x:c>
      <x:c r="K27" s="154">
        <x:v>0</x:v>
      </x:c>
      <x:c r="L27" s="155">
        <x:f t="shared" si="0"/>
        <x:v>-8000</x:v>
      </x:c>
      <x:c r="M27" s="221" t="s">
        <x:v>11</x:v>
      </x:c>
    </x:row>
    <x:row r="28" spans="1:13" ht="20.25" customHeight="1">
      <x:c r="A28" s="65"/>
      <x:c r="B28" s="66"/>
      <x:c r="C28" s="156" t="s">
        <x:v>64</x:v>
      </x:c>
      <x:c r="D28" s="157">
        <x:f t="shared" si="11"/>
        <x:v>0</x:v>
      </x:c>
      <x:c r="E28" s="158">
        <x:v>0</x:v>
      </x:c>
      <x:c r="F28" s="158">
        <x:v>0</x:v>
      </x:c>
      <x:c r="G28" s="159">
        <x:v>0</x:v>
      </x:c>
      <x:c r="H28" s="160">
        <x:f t="shared" si="12"/>
        <x:v>0</x:v>
      </x:c>
      <x:c r="I28" s="158">
        <x:v>0</x:v>
      </x:c>
      <x:c r="J28" s="158">
        <x:v>0</x:v>
      </x:c>
      <x:c r="K28" s="159">
        <x:v>0</x:v>
      </x:c>
      <x:c r="L28" s="161">
        <x:f t="shared" si="0"/>
        <x:v>0</x:v>
      </x:c>
      <x:c r="M28" s="192"/>
    </x:row>
    <x:row r="29" spans="1:13" ht="20.25" customHeight="1">
      <x:c r="A29" s="47" t="s">
        <x:v>169</x:v>
      </x:c>
      <x:c r="B29" s="323" t="s">
        <x:v>53</x:v>
      </x:c>
      <x:c r="C29" s="291"/>
      <x:c r="D29" s="139">
        <x:f>SUM(D30:D31)</x:f>
        <x:v>52000</x:v>
      </x:c>
      <x:c r="E29" s="140">
        <x:f>SUM(E30:E31)</x:f>
        <x:v>0</x:v>
      </x:c>
      <x:c r="F29" s="140">
        <x:f>SUM(F30:F31)</x:f>
        <x:v>52000</x:v>
      </x:c>
      <x:c r="G29" s="141">
        <x:f>SUM(G30:G31)</x:f>
        <x:v>0</x:v>
      </x:c>
      <x:c r="H29" s="142">
        <x:f>SUM(H30:H31)</x:f>
        <x:v>47400</x:v>
      </x:c>
      <x:c r="I29" s="140">
        <x:f>SUM(I30:I31)</x:f>
        <x:v>0</x:v>
      </x:c>
      <x:c r="J29" s="140">
        <x:f>SUM(J30:J31)</x:f>
        <x:v>47400</x:v>
      </x:c>
      <x:c r="K29" s="141">
        <x:f>SUM(K30:K31)</x:f>
        <x:v>0</x:v>
      </x:c>
      <x:c r="L29" s="143">
        <x:f t="shared" si="0"/>
        <x:v>-4600</x:v>
      </x:c>
      <x:c r="M29" s="33"/>
    </x:row>
    <x:row r="30" spans="1:13" ht="20.25" customHeight="1">
      <x:c r="A30" s="215"/>
      <x:c r="B30" s="324" t="s">
        <x:v>72</x:v>
      </x:c>
      <x:c r="C30" s="211" t="s">
        <x:v>43</x:v>
      </x:c>
      <x:c r="D30" s="173">
        <x:f>SUM(E30:G30)</x:f>
        <x:v>30000</x:v>
      </x:c>
      <x:c r="E30" s="163">
        <x:v>0</x:v>
      </x:c>
      <x:c r="F30" s="163">
        <x:v>30000</x:v>
      </x:c>
      <x:c r="G30" s="164">
        <x:v>0</x:v>
      </x:c>
      <x:c r="H30" s="174">
        <x:f>SUM(I30:K30)</x:f>
        <x:v>25400</x:v>
      </x:c>
      <x:c r="I30" s="163">
        <x:v>0</x:v>
      </x:c>
      <x:c r="J30" s="163">
        <x:v>25400</x:v>
      </x:c>
      <x:c r="K30" s="164">
        <x:v>0</x:v>
      </x:c>
      <x:c r="L30" s="174">
        <x:f t="shared" si="0"/>
        <x:v>-4600</x:v>
      </x:c>
      <x:c r="M30" s="222" t="s">
        <x:v>37</x:v>
      </x:c>
    </x:row>
    <x:row r="31" spans="1:13" ht="20.25" customHeight="1">
      <x:c r="A31" s="212"/>
      <x:c r="B31" s="325"/>
      <x:c r="C31" s="213" t="s">
        <x:v>45</x:v>
      </x:c>
      <x:c r="D31" s="157">
        <x:f>SUM(E31:G31)</x:f>
        <x:v>22000</x:v>
      </x:c>
      <x:c r="E31" s="158">
        <x:v>0</x:v>
      </x:c>
      <x:c r="F31" s="158">
        <x:v>22000</x:v>
      </x:c>
      <x:c r="G31" s="159">
        <x:v>0</x:v>
      </x:c>
      <x:c r="H31" s="160">
        <x:f>SUM(I31:K31)</x:f>
        <x:v>22000</x:v>
      </x:c>
      <x:c r="I31" s="158">
        <x:v>0</x:v>
      </x:c>
      <x:c r="J31" s="158">
        <x:v>22000</x:v>
      </x:c>
      <x:c r="K31" s="159">
        <x:v>0</x:v>
      </x:c>
      <x:c r="L31" s="160">
        <x:f t="shared" si="0"/>
        <x:v>0</x:v>
      </x:c>
      <x:c r="M31" s="214" t="s">
        <x:v>118</x:v>
      </x:c>
    </x:row>
    <x:row r="32" spans="1:13" ht="20.25" customHeight="1">
      <x:c r="A32" s="47" t="s">
        <x:v>164</x:v>
      </x:c>
      <x:c r="B32" s="288" t="s">
        <x:v>53</x:v>
      </x:c>
      <x:c r="C32" s="291"/>
      <x:c r="D32" s="139">
        <x:f t="shared" ref="D32:K32" si="13">SUM(D33:D33)</x:f>
        <x:v>3000</x:v>
      </x:c>
      <x:c r="E32" s="140">
        <x:f t="shared" si="13"/>
        <x:v>0</x:v>
      </x:c>
      <x:c r="F32" s="140">
        <x:f t="shared" si="13"/>
        <x:v>3000</x:v>
      </x:c>
      <x:c r="G32" s="141">
        <x:f t="shared" si="13"/>
        <x:v>0</x:v>
      </x:c>
      <x:c r="H32" s="142">
        <x:f t="shared" si="13"/>
        <x:v>2400</x:v>
      </x:c>
      <x:c r="I32" s="140">
        <x:f t="shared" si="13"/>
        <x:v>0</x:v>
      </x:c>
      <x:c r="J32" s="140">
        <x:f t="shared" si="13"/>
        <x:v>2400</x:v>
      </x:c>
      <x:c r="K32" s="141">
        <x:f t="shared" si="13"/>
        <x:v>0</x:v>
      </x:c>
      <x:c r="L32" s="143">
        <x:f t="shared" si="0"/>
        <x:v>-600</x:v>
      </x:c>
      <x:c r="M32" s="33"/>
    </x:row>
    <x:row r="33" spans="1:13">
      <x:c r="A33" s="144"/>
      <x:c r="B33" s="145" t="s">
        <x:v>184</x:v>
      </x:c>
      <x:c r="C33" s="162" t="s">
        <x:v>52</x:v>
      </x:c>
      <x:c r="D33" s="135">
        <x:f>SUM(E33:G33)</x:f>
        <x:v>3000</x:v>
      </x:c>
      <x:c r="E33" s="136">
        <x:v>0</x:v>
      </x:c>
      <x:c r="F33" s="136">
        <x:v>3000</x:v>
      </x:c>
      <x:c r="G33" s="137">
        <x:v>0</x:v>
      </x:c>
      <x:c r="H33" s="138">
        <x:f>SUM(I33:K33)</x:f>
        <x:v>2400</x:v>
      </x:c>
      <x:c r="I33" s="136">
        <x:v>0</x:v>
      </x:c>
      <x:c r="J33" s="136">
        <x:v>2400</x:v>
      </x:c>
      <x:c r="K33" s="137">
        <x:v>0</x:v>
      </x:c>
      <x:c r="L33" s="138">
        <x:f t="shared" si="0"/>
        <x:v>-600</x:v>
      </x:c>
      <x:c r="M33" s="217" t="s">
        <x:v>14</x:v>
      </x:c>
    </x:row>
    <x:row r="34" spans="1:13" ht="20.25" customHeight="1">
      <x:c r="A34" s="47" t="s">
        <x:v>136</x:v>
      </x:c>
      <x:c r="B34" s="288" t="s">
        <x:v>53</x:v>
      </x:c>
      <x:c r="C34" s="291"/>
      <x:c r="D34" s="139">
        <x:f t="shared" ref="D34:K34" si="14">SUM(D35:D35)</x:f>
        <x:v>17760</x:v>
      </x:c>
      <x:c r="E34" s="140">
        <x:f t="shared" si="14"/>
        <x:v>6000</x:v>
      </x:c>
      <x:c r="F34" s="140">
        <x:f t="shared" si="14"/>
        <x:v>4936</x:v>
      </x:c>
      <x:c r="G34" s="141">
        <x:f t="shared" si="14"/>
        <x:v>6824</x:v>
      </x:c>
      <x:c r="H34" s="142">
        <x:f t="shared" si="14"/>
        <x:v>40340</x:v>
      </x:c>
      <x:c r="I34" s="140">
        <x:f t="shared" si="14"/>
        <x:v>24811</x:v>
      </x:c>
      <x:c r="J34" s="140">
        <x:f t="shared" si="14"/>
        <x:v>6713</x:v>
      </x:c>
      <x:c r="K34" s="141">
        <x:f t="shared" si="14"/>
        <x:v>8816</x:v>
      </x:c>
      <x:c r="L34" s="143">
        <x:f t="shared" si="0"/>
        <x:v>22580</x:v>
      </x:c>
      <x:c r="M34" s="33"/>
    </x:row>
    <x:row r="35" spans="1:13" ht="20.25" customHeight="1">
      <x:c r="A35" s="144"/>
      <x:c r="B35" s="145" t="s">
        <x:v>157</x:v>
      </x:c>
      <x:c r="C35" s="162" t="s">
        <x:v>61</x:v>
      </x:c>
      <x:c r="D35" s="135">
        <x:f>SUM(E35:G35)</x:f>
        <x:v>17760</x:v>
      </x:c>
      <x:c r="E35" s="136">
        <x:v>6000</x:v>
      </x:c>
      <x:c r="F35" s="136">
        <x:v>4936</x:v>
      </x:c>
      <x:c r="G35" s="137">
        <x:v>6824</x:v>
      </x:c>
      <x:c r="H35" s="138">
        <x:f>SUM(I35:K35)</x:f>
        <x:v>40340</x:v>
      </x:c>
      <x:c r="I35" s="136">
        <x:v>24811</x:v>
      </x:c>
      <x:c r="J35" s="136">
        <x:v>6713</x:v>
      </x:c>
      <x:c r="K35" s="137">
        <x:v>8816</x:v>
      </x:c>
      <x:c r="L35" s="138">
        <x:f t="shared" si="0"/>
        <x:v>22580</x:v>
      </x:c>
      <x:c r="M35" s="194"/>
    </x:row>
  </x:sheetData>
  <x:mergeCells count="27"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A5:C5"/>
    <x:mergeCell ref="B6:C6"/>
    <x:mergeCell ref="D15:D16"/>
    <x:mergeCell ref="L15:L16"/>
    <x:mergeCell ref="B21:C21"/>
    <x:mergeCell ref="B25:C25"/>
    <x:mergeCell ref="B32:C32"/>
    <x:mergeCell ref="B34:C34"/>
    <x:mergeCell ref="H15:H16"/>
    <x:mergeCell ref="B29:C29"/>
    <x:mergeCell ref="B30:B31"/>
    <x:mergeCell ref="I15:I16"/>
    <x:mergeCell ref="K15:K16"/>
    <x:mergeCell ref="E15:E16"/>
    <x:mergeCell ref="G15:G16"/>
    <x:mergeCell ref="M15:M16"/>
    <x:mergeCell ref="F15:F16"/>
    <x:mergeCell ref="J15:J16"/>
  </x:mergeCells>
  <x:pageMargins left="0.53041666746139526" right="0.17000000178813934" top="0.15375000238418579" bottom="0.28986111283302307" header="0.21972222626209259" footer="0.23597222566604614"/>
  <x:pageSetup paperSize="9" scale="75" firstPageNumber="1" fitToWidth="1" fitToHeight="1" orientation="landscape" usePrinterDefaults="1" blackAndWhite="0" draft="0" useFirstPageNumber="0" horizontalDpi="600" verticalDpi="600" copies="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/>
  <x:dimension ref="A2:O24"/>
  <x:sheetViews>
    <x:sheetView tabSelected="1" topLeftCell="A1" zoomScale="120" zoomScaleNormal="120" zoomScaleSheetLayoutView="75" workbookViewId="0">
      <x:selection activeCell="I14" activeCellId="0" sqref="I14:I14"/>
    </x:sheetView>
  </x:sheetViews>
  <x:sheetFormatPr defaultColWidth="8.88671875" defaultRowHeight="17.800000000000001"/>
  <x:cols>
    <x:col min="1" max="1" width="8.6640625" customWidth="1"/>
    <x:col min="2" max="5" width="2.6640625" customWidth="1"/>
    <x:col min="15" max="15" width="9.6640625" customWidth="1"/>
  </x:cols>
  <x:sheetData>
    <x:row r="1" ht="11.25" customHeight="1"/>
    <x:row r="2" spans="1:15" ht="30.75" customHeight="1">
      <x:c r="A2" s="21"/>
      <x:c r="B2" s="26"/>
      <x:c r="C2" s="27"/>
      <x:c r="D2" s="226" t="s">
        <x:v>130</x:v>
      </x:c>
      <x:c r="E2" s="226"/>
      <x:c r="F2" s="226"/>
      <x:c r="G2" s="226"/>
      <x:c r="H2" s="226"/>
      <x:c r="I2" s="226"/>
      <x:c r="J2" s="226"/>
      <x:c r="K2" s="226"/>
      <x:c r="L2" s="226"/>
      <x:c r="M2" s="226"/>
      <x:c r="N2" s="21"/>
      <x:c r="O2" s="21"/>
    </x:row>
    <x:row r="3" spans="1:15" ht="22.5" customHeight="1">
      <x:c r="A3" s="28"/>
      <x:c r="B3" s="28"/>
      <x:c r="C3" s="28"/>
      <x:c r="D3" s="28"/>
      <x:c r="E3" s="28"/>
      <x:c r="F3" s="28"/>
      <x:c r="G3" s="28"/>
      <x:c r="H3" s="28"/>
      <x:c r="I3" s="28"/>
      <x:c r="J3" s="28"/>
      <x:c r="K3" s="28"/>
      <x:c r="L3" s="28"/>
      <x:c r="M3" s="28"/>
      <x:c r="N3" s="227" t="s">
        <x:v>163</x:v>
      </x:c>
      <x:c r="O3" s="227"/>
    </x:row>
    <x:row r="4" spans="1:15" ht="20.100000000000001" customHeight="1">
      <x:c r="A4" s="28"/>
      <x:c r="B4" s="228" t="s">
        <x:v>168</x:v>
      </x:c>
      <x:c r="C4" s="228"/>
      <x:c r="D4" s="228"/>
      <x:c r="E4" s="228"/>
      <x:c r="F4" s="228"/>
      <x:c r="G4" s="228"/>
      <x:c r="H4" s="228"/>
      <x:c r="I4" s="228"/>
      <x:c r="J4" s="228"/>
      <x:c r="K4" s="228"/>
      <x:c r="L4" s="228"/>
      <x:c r="M4" s="28"/>
      <x:c r="N4" s="29"/>
      <x:c r="O4" s="28"/>
    </x:row>
    <x:row r="5" spans="1:15" ht="20.100000000000001" customHeight="1">
      <x:c r="A5" s="28"/>
      <x:c r="B5" s="30"/>
      <x:c r="C5" s="195" t="s">
        <x:v>19</x:v>
      </x:c>
      <x:c r="D5" s="30"/>
      <x:c r="E5" s="30"/>
      <x:c r="F5" s="30"/>
      <x:c r="G5" s="30"/>
      <x:c r="H5" s="30"/>
      <x:c r="I5" s="30"/>
      <x:c r="J5" s="30"/>
      <x:c r="K5" s="30"/>
      <x:c r="L5" s="30"/>
      <x:c r="M5" s="28"/>
      <x:c r="N5" s="28"/>
      <x:c r="O5" s="28"/>
    </x:row>
    <x:row r="6" spans="1:15" ht="12.75" customHeight="1">
      <x:c r="A6" s="28"/>
      <x:c r="B6" s="30"/>
      <x:c r="C6" s="30"/>
      <x:c r="D6" s="30"/>
      <x:c r="E6" s="30"/>
      <x:c r="F6" s="30"/>
      <x:c r="G6" s="30"/>
      <x:c r="H6" s="30"/>
      <x:c r="I6" s="30"/>
      <x:c r="J6" s="30"/>
      <x:c r="K6" s="30"/>
      <x:c r="L6" s="30"/>
      <x:c r="M6" s="28"/>
      <x:c r="N6" s="28"/>
      <x:c r="O6" s="28"/>
    </x:row>
    <x:row r="7" spans="1:15" ht="20.100000000000001" customHeight="1">
      <x:c r="A7" s="28"/>
      <x:c r="B7" s="30"/>
      <x:c r="C7" s="195" t="s">
        <x:v>7</x:v>
      </x:c>
      <x:c r="D7" s="30"/>
      <x:c r="E7" s="30"/>
      <x:c r="F7" s="30"/>
      <x:c r="G7" s="30"/>
      <x:c r="H7" s="30"/>
      <x:c r="I7" s="30"/>
      <x:c r="J7" s="30"/>
      <x:c r="K7" s="30"/>
      <x:c r="L7" s="30"/>
      <x:c r="M7" s="28"/>
      <x:c r="N7" s="28"/>
      <x:c r="O7" s="28"/>
    </x:row>
    <x:row r="8" spans="1:15" ht="20.100000000000001" customHeight="1">
      <x:c r="A8" s="28"/>
      <x:c r="B8" s="30"/>
      <x:c r="C8" s="30"/>
      <x:c r="D8" s="30" t="s">
        <x:v>67</x:v>
      </x:c>
      <x:c r="E8" s="30"/>
      <x:c r="F8" s="30"/>
      <x:c r="G8" s="30"/>
      <x:c r="H8" s="30"/>
      <x:c r="I8" s="30"/>
      <x:c r="J8" s="30"/>
      <x:c r="K8" s="30"/>
      <x:c r="L8" s="30"/>
      <x:c r="M8" s="28"/>
      <x:c r="N8" s="28"/>
      <x:c r="O8" s="28"/>
    </x:row>
    <x:row r="9" spans="1:15" ht="20.100000000000001" customHeight="1">
      <x:c r="A9" s="28"/>
      <x:c r="B9" s="30"/>
      <x:c r="C9" s="30"/>
      <x:c r="D9" s="30"/>
      <x:c r="E9" s="204" t="s">
        <x:v>38</x:v>
      </x:c>
      <x:c r="F9" s="204"/>
      <x:c r="G9" s="204"/>
      <x:c r="H9" s="31"/>
      <x:c r="I9" s="30"/>
      <x:c r="J9" s="30"/>
      <x:c r="K9" s="30"/>
      <x:c r="L9" s="30"/>
      <x:c r="M9" s="28"/>
      <x:c r="N9" s="28"/>
      <x:c r="O9" s="28"/>
    </x:row>
    <x:row r="10" spans="1:15" ht="20.100000000000001" customHeight="1">
      <x:c r="A10" s="28"/>
      <x:c r="B10" s="30"/>
      <x:c r="C10" s="30"/>
      <x:c r="D10" s="30"/>
      <x:c r="E10" s="204" t="s">
        <x:v>41</x:v>
      </x:c>
      <x:c r="F10" s="204"/>
      <x:c r="G10" s="204"/>
      <x:c r="H10" s="31"/>
      <x:c r="I10" s="30"/>
      <x:c r="J10" s="30"/>
      <x:c r="K10" s="30"/>
      <x:c r="L10" s="30"/>
      <x:c r="M10" s="28"/>
      <x:c r="N10" s="28"/>
      <x:c r="O10" s="28"/>
    </x:row>
    <x:row r="11" spans="1:15" ht="20.100000000000001" customHeight="1">
      <x:c r="A11" s="28"/>
      <x:c r="B11" s="30"/>
      <x:c r="C11" s="30"/>
      <x:c r="D11" s="30"/>
      <x:c r="E11" s="31" t="s">
        <x:v>39</x:v>
      </x:c>
      <x:c r="F11" s="31"/>
      <x:c r="G11" s="31"/>
      <x:c r="H11" s="31"/>
      <x:c r="I11" s="30"/>
      <x:c r="J11" s="30"/>
      <x:c r="K11" s="30"/>
      <x:c r="L11" s="30"/>
      <x:c r="M11" s="28"/>
      <x:c r="N11" s="28"/>
      <x:c r="O11" s="28"/>
    </x:row>
    <x:row r="12" spans="1:15" ht="20.100000000000001" customHeight="1">
      <x:c r="A12" s="28"/>
      <x:c r="B12" s="30"/>
      <x:c r="C12" s="30"/>
      <x:c r="D12" s="30"/>
      <x:c r="E12" s="205" t="s">
        <x:v>28</x:v>
      </x:c>
      <x:c r="F12" s="205"/>
      <x:c r="G12" s="205"/>
      <x:c r="H12" s="31"/>
      <x:c r="I12" s="30"/>
      <x:c r="J12" s="30"/>
      <x:c r="K12" s="30"/>
      <x:c r="L12" s="30"/>
      <x:c r="M12" s="28"/>
      <x:c r="N12" s="28"/>
      <x:c r="O12" s="28"/>
    </x:row>
    <x:row r="13" spans="1:15" ht="13.5" customHeight="1">
      <x:c r="A13" s="28"/>
      <x:c r="B13" s="32"/>
      <x:c r="C13" s="32"/>
      <x:c r="D13" s="32"/>
      <x:c r="E13" s="32"/>
      <x:c r="F13" s="32"/>
      <x:c r="G13" s="32"/>
      <x:c r="H13" s="32"/>
      <x:c r="I13" s="32"/>
      <x:c r="J13" s="32"/>
      <x:c r="K13" s="32"/>
      <x:c r="L13" s="32"/>
      <x:c r="M13" s="28"/>
      <x:c r="N13" s="28"/>
      <x:c r="O13" s="28"/>
    </x:row>
    <x:row r="14" spans="1:15" ht="20.100000000000001" customHeight="1">
      <x:c r="A14" s="28"/>
      <x:c r="B14" s="32"/>
      <x:c r="C14" s="30"/>
      <x:c r="D14" s="30" t="s">
        <x:v>68</x:v>
      </x:c>
      <x:c r="E14" s="30"/>
      <x:c r="F14" s="30"/>
      <x:c r="G14" s="30"/>
      <x:c r="H14" s="30"/>
      <x:c r="I14" s="30"/>
      <x:c r="J14" s="30"/>
      <x:c r="K14" s="30"/>
      <x:c r="L14" s="32"/>
      <x:c r="M14" s="28"/>
      <x:c r="N14" s="28"/>
      <x:c r="O14" s="28"/>
    </x:row>
    <x:row r="15" spans="1:15" ht="20.100000000000001" customHeight="1">
      <x:c r="A15" s="28"/>
      <x:c r="B15" s="32"/>
      <x:c r="C15" s="31"/>
      <x:c r="D15" s="31"/>
      <x:c r="E15" s="31" t="s">
        <x:v>33</x:v>
      </x:c>
      <x:c r="F15" s="31"/>
      <x:c r="G15" s="202"/>
      <x:c r="H15" s="202"/>
      <x:c r="I15" s="31"/>
      <x:c r="J15" s="31"/>
      <x:c r="K15" s="31"/>
      <x:c r="L15" s="32"/>
      <x:c r="M15" s="28"/>
      <x:c r="N15" s="28"/>
      <x:c r="O15" s="28"/>
    </x:row>
    <x:row r="16" spans="1:15" ht="20.100000000000001" customHeight="1">
      <x:c r="A16" s="28"/>
      <x:c r="B16" s="32"/>
      <x:c r="C16" s="31"/>
      <x:c r="D16" s="31"/>
      <x:c r="E16" s="31" t="s">
        <x:v>42</x:v>
      </x:c>
      <x:c r="F16" s="31"/>
      <x:c r="G16" s="202"/>
      <x:c r="H16" s="202"/>
      <x:c r="I16" s="31"/>
      <x:c r="J16" s="31"/>
      <x:c r="K16" s="31"/>
      <x:c r="L16" s="32"/>
      <x:c r="M16" s="28"/>
      <x:c r="N16" s="28"/>
      <x:c r="O16" s="28"/>
    </x:row>
    <x:row r="17" spans="1:15" ht="20.100000000000001" customHeight="1">
      <x:c r="A17" s="28"/>
      <x:c r="B17" s="32"/>
      <x:c r="C17" s="31"/>
      <x:c r="D17" s="31"/>
      <x:c r="E17" s="31" t="s">
        <x:v>31</x:v>
      </x:c>
      <x:c r="F17" s="31"/>
      <x:c r="G17" s="202"/>
      <x:c r="H17" s="202"/>
      <x:c r="I17" s="31"/>
      <x:c r="J17" s="31"/>
      <x:c r="K17" s="31"/>
      <x:c r="L17" s="32"/>
      <x:c r="M17" s="28"/>
      <x:c r="N17" s="28"/>
      <x:c r="O17" s="28"/>
    </x:row>
    <x:row r="18" spans="1:15" ht="20.100000000000001" customHeight="1">
      <x:c r="A18" s="28"/>
      <x:c r="B18" s="32"/>
      <x:c r="C18" s="31"/>
      <x:c r="D18" s="31"/>
      <x:c r="E18" s="31" t="s">
        <x:v>36</x:v>
      </x:c>
      <x:c r="F18" s="31"/>
      <x:c r="G18" s="31"/>
      <x:c r="H18" s="31"/>
      <x:c r="I18" s="31"/>
      <x:c r="J18" s="31"/>
      <x:c r="K18" s="31"/>
      <x:c r="L18" s="32"/>
      <x:c r="M18" s="28"/>
      <x:c r="N18" s="28"/>
      <x:c r="O18" s="28"/>
    </x:row>
    <x:row r="19" spans="1:15" ht="20.100000000000001" customHeight="1">
      <x:c r="A19" s="28"/>
      <x:c r="B19" s="32"/>
      <x:c r="C19" s="31"/>
      <x:c r="D19" s="31"/>
      <x:c r="E19" s="229" t="s">
        <x:v>24</x:v>
      </x:c>
      <x:c r="F19" s="229"/>
      <x:c r="G19" s="229"/>
      <x:c r="H19" s="229"/>
      <x:c r="I19" s="31"/>
      <x:c r="J19" s="31"/>
      <x:c r="K19" s="31"/>
      <x:c r="L19" s="32"/>
      <x:c r="M19" s="28"/>
      <x:c r="N19" s="28"/>
      <x:c r="O19" s="28"/>
    </x:row>
    <x:row r="20" spans="1:15" ht="20.100000000000001" customHeight="1">
      <x:c r="A20" s="28"/>
      <x:c r="B20" s="32"/>
      <x:c r="C20" s="31"/>
      <x:c r="D20" s="31"/>
      <x:c r="E20" s="31" t="s">
        <x:v>20</x:v>
      </x:c>
      <x:c r="F20" s="31"/>
      <x:c r="G20" s="202"/>
      <x:c r="H20" s="202"/>
      <x:c r="I20" s="31"/>
      <x:c r="J20" s="31"/>
      <x:c r="K20" s="31"/>
      <x:c r="L20" s="32"/>
      <x:c r="M20" s="28"/>
      <x:c r="N20" s="28"/>
      <x:c r="O20" s="28"/>
    </x:row>
    <x:row r="21" spans="1:15" ht="20.100000000000001" customHeight="1">
      <x:c r="A21" s="28"/>
      <x:c r="B21" s="32"/>
      <x:c r="C21" s="32"/>
      <x:c r="D21" s="32"/>
      <x:c r="E21" s="205" t="s">
        <x:v>28</x:v>
      </x:c>
      <x:c r="F21" s="205"/>
      <x:c r="G21" s="205"/>
      <x:c r="H21" s="32"/>
      <x:c r="I21" s="32"/>
      <x:c r="J21" s="32"/>
      <x:c r="K21" s="32"/>
      <x:c r="L21" s="32"/>
      <x:c r="M21" s="28"/>
      <x:c r="N21" s="28"/>
      <x:c r="O21" s="28"/>
    </x:row>
    <x:row r="22" spans="1:15" ht="12" customHeight="1">
      <x:c r="A22" s="28"/>
      <x:c r="B22" s="32"/>
      <x:c r="C22" s="32"/>
      <x:c r="D22" s="32"/>
      <x:c r="E22" s="32"/>
      <x:c r="F22" s="32"/>
      <x:c r="G22" s="32"/>
      <x:c r="H22" s="32"/>
      <x:c r="I22" s="32"/>
      <x:c r="J22" s="32"/>
      <x:c r="K22" s="32"/>
      <x:c r="L22" s="32"/>
      <x:c r="M22" s="28"/>
      <x:c r="N22" s="28"/>
      <x:c r="O22" s="28"/>
    </x:row>
    <x:row r="23" spans="1:15" ht="20.100000000000001" customHeight="1">
      <x:c r="A23" s="28"/>
      <x:c r="B23" s="228" t="s">
        <x:v>74</x:v>
      </x:c>
      <x:c r="C23" s="228"/>
      <x:c r="D23" s="228"/>
      <x:c r="E23" s="228"/>
      <x:c r="F23" s="228"/>
      <x:c r="G23" s="228"/>
      <x:c r="H23" s="228"/>
      <x:c r="I23" s="228"/>
      <x:c r="J23" s="228"/>
      <x:c r="K23" s="228"/>
      <x:c r="L23" s="228"/>
      <x:c r="M23" s="28"/>
      <x:c r="N23" s="28"/>
      <x:c r="O23" s="28"/>
    </x:row>
    <x:row r="24" spans="1:15" ht="20.100000000000001" customHeight="1">
      <x:c r="A24" s="28"/>
      <x:c r="B24" s="30"/>
      <x:c r="C24" s="30" t="s">
        <x:v>35</x:v>
      </x:c>
      <x:c r="D24" s="30"/>
      <x:c r="E24" s="30"/>
      <x:c r="F24" s="30"/>
      <x:c r="G24" s="30"/>
      <x:c r="H24" s="30"/>
      <x:c r="I24" s="30"/>
      <x:c r="J24" s="30"/>
      <x:c r="K24" s="30"/>
      <x:c r="L24" s="30"/>
      <x:c r="M24" s="28"/>
      <x:c r="N24" s="28"/>
      <x:c r="O24" s="28"/>
    </x:row>
  </x:sheetData>
  <x:mergeCells count="5">
    <x:mergeCell ref="D2:M2"/>
    <x:mergeCell ref="N3:O3"/>
    <x:mergeCell ref="B4:L4"/>
    <x:mergeCell ref="B23:L23"/>
    <x:mergeCell ref="E19:H19"/>
  </x:mergeCells>
  <x:pageMargins left="0.7086111307144165" right="0.56000000238418579" top="0.52958333492279053" bottom="0.40986111760139465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6" baseType="lpstr">
      <vt:lpstr>추경(2023)-공고</vt:lpstr>
      <vt:lpstr>추경(2023)-총칙</vt:lpstr>
      <vt:lpstr>추경(2023)-총괄표</vt:lpstr>
      <vt:lpstr>세입</vt:lpstr>
      <vt:lpstr>세출</vt:lpstr>
      <vt:lpstr>추경 예산서(안)</vt:lpstr>
    </vt:vector>
  </ep:TitlesOfParts>
  <ep:TotalTime>2882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192</cp:revision>
  <cp:lastPrinted>2023-12-22T00:22:26.827</cp:lastPrinted>
  <dcterms:created xsi:type="dcterms:W3CDTF">2010-01-08T04:51:51.000</dcterms:created>
  <dcterms:modified xsi:type="dcterms:W3CDTF">2023-12-22T00:24:10.058</dcterms:modified>
  <cp:version>0906.0100.01</cp:version>
</cp:coreProperties>
</file>