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395" windowHeight="12210" activeTab="2"/>
  </x:bookViews>
  <x:sheets>
    <x:sheet name="세입세출 예산안" sheetId="1" r:id="rId4"/>
    <x:sheet name="예산총칙" sheetId="2" r:id="rId5"/>
    <x:sheet name="예산(2025)총괄표" sheetId="3" r:id="rId6"/>
    <x:sheet name="세입" sheetId="4" r:id="rId7"/>
    <x:sheet name="세출" sheetId="5" r:id="rId8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<x:sst xmlns:r="http://schemas.openxmlformats.org/officeDocument/2006/relationships" xmlns:c="http://schemas.openxmlformats.org/drawingml/2006/chart" xmlns:x="http://schemas.openxmlformats.org/spreadsheetml/2006/main" count="223" uniqueCount="172">
  <x:si>
    <x:t xml:space="preserve">         총 세입액은 254,840이며, 총 세출액은 254,840이다 </x:t>
  </x:si>
  <x:si>
    <x:t xml:space="preserve">  직책보조비(대표이사) 5,000,000×12개월=60,000,000
  직책보조비(사무국장) 1,000,000×12개월=12,000,000</x:t>
  </x:si>
  <x:si>
    <x:t xml:space="preserve">  성부정신수양원 운영비 보조 : 10,000,000/년</x:t>
  </x:si>
  <x:si>
    <x:t xml:space="preserve">  장기차입 원금 상환금 : 45,000,000/년</x:t>
  </x:si>
  <x:si>
    <x:t xml:space="preserve">  장기차입 이자 지급금 : 18,000,000/년</x:t>
  </x:si>
  <x:si>
    <x:t xml:space="preserve">  ①대복협회비 : 600,000원/년  ②한복협회비 : 600,000/년  
  ③재산세 : 10,000,000/년  ④종합부동산세 : 1,000,000/년 
  ⑤자동차세 : 600,000/년(2회)   ⑥자동차보험 : 750,000/년  
  ⑥기타 : 2,450,000  계 : 16,000,000</x:t>
  </x:si>
  <x:si>
    <x:t>121  기관운영비</x:t>
  </x:si>
  <x:si>
    <x:t>123  회의비</x:t>
  </x:si>
  <x:si>
    <x:t xml:space="preserve">   수 수 료</x:t>
  </x:si>
  <x:si>
    <x:t>수용비 및 수수료</x:t>
  </x:si>
  <x:si>
    <x:t>133 공공요금</x:t>
  </x:si>
  <x:si>
    <x:t>02 재산조성비</x:t>
  </x:si>
  <x:si>
    <x:t>213 시설장비유지비</x:t>
  </x:si>
  <x:si>
    <x:t>132  수용비 및</x:t>
  </x:si>
  <x:si>
    <x:t>61 
  부채상환금</x:t>
  </x:si>
  <x:si>
    <x:t xml:space="preserve">산 출 기 초 </x:t>
  </x:si>
  <x:si>
    <x:t>전 년 도
예 산 액</x:t>
  </x:si>
  <x:si>
    <x:t>117  기타후생경비</x:t>
  </x:si>
  <x:si>
    <x:t>12  업  무</x:t>
  </x:si>
  <x:si>
    <x:t>811  예 비 비</x:t>
  </x:si>
  <x:si>
    <x:t>122  직책보조비</x:t>
  </x:si>
  <x:si>
    <x:t xml:space="preserve"> (단위:천원)</x:t>
  </x:si>
  <x:si>
    <x:t>413 성부정신수양원</x:t>
  </x:si>
  <x:si>
    <x:t>배당 및 이자수입</x:t>
  </x:si>
  <x:si>
    <x:t>전년도이월금(후원금)</x:t>
  </x:si>
  <x:si>
    <x:t>131  여   비</x:t>
  </x:si>
  <x:si>
    <x:t>의         결</x:t>
  </x:si>
  <x:si>
    <x:t>411 대구안식원</x:t>
  </x:si>
  <x:si>
    <x:t>611  원금상환금</x:t>
  </x:si>
  <x:si>
    <x:t>선산복지재단 대표이사</x:t>
  </x:si>
  <x:si>
    <x:t>소       계</x:t>
  </x:si>
  <x:si>
    <x:t>기타예금이자수입</x:t>
  </x:si>
  <x:si>
    <x:t>711  잡 지 출</x:t>
  </x:si>
  <x:si>
    <x:t xml:space="preserve"> 예금이자수입 </x:t>
  </x:si>
  <x:si>
    <x:t>(단위 : 천원)</x:t>
  </x:si>
  <x:si>
    <x:t>134 제세공과금</x:t>
  </x:si>
  <x:si>
    <x:t>2024, 12,</x:t>
  </x:si>
  <x:si>
    <x:t>년   월   일</x:t>
  </x:si>
  <x:si>
    <x:t>612  이자지급금</x:t>
  </x:si>
  <x:si>
    <x:t>212 자산취득비</x:t>
  </x:si>
  <x:si>
    <x:t xml:space="preserve">  임원 선물비 및 경조사 비용 2,000,000/년
  명절맞이 법인산하 종사자 선물비 1,500,000/년</x:t>
  </x:si>
  <x:si>
    <x:t xml:space="preserve">  출장여비 : 200,000/분기×4=800,000</x:t>
  </x:si>
  <x:si>
    <x:t xml:space="preserve">  법인 시설장비 유지관리비용 5,000,000/년</x:t>
  </x:si>
  <x:si>
    <x:t xml:space="preserve">  법인 사무실 건물 보수 작업 5,000,000/년</x:t>
  </x:si>
  <x:si>
    <x:t xml:space="preserve">  대구안식원 운영비 보조 : 10,000,000/년</x:t>
  </x:si>
  <x:si>
    <x:t xml:space="preserve">  잡지출 : 3,000,000/년</x:t>
  </x:si>
  <x:si>
    <x:t>총               계</x:t>
  </x:si>
  <x:si>
    <x:t>2024년도 제3차 임시이사회</x:t>
  </x:si>
  <x:si>
    <x:t xml:space="preserve">  한우리보호작업장 운영비 보조 : 20,000,000/년</x:t>
  </x:si>
  <x:si>
    <x:t xml:space="preserve">  2024년도 잔액 이월금(후원금)
  10,280,000</x:t>
  </x:si>
  <x:si>
    <x:t xml:space="preserve">  회의비 및 참석수당 : 700,000×5회=3,500,000</x:t>
  </x:si>
  <x:si>
    <x:t xml:space="preserve">         전용 및 집행은 사회복지법인 및 시설 재무회계규칙의 관련규정에</x:t>
  </x:si>
  <x:si>
    <x:t>제3조(예산의 보고) 세입.세출 예산은 이사회의 의결을 거쳐 확정한 후 7일</x:t>
  </x:si>
  <x:si>
    <x:t xml:space="preserve">제1조(예산의 규모) 선산복지재단(법인회계)의 2025년도 세입.세출 예산의 </x:t>
  </x:si>
  <x:si>
    <x:t>제4조(준수사항) 세입.세출 예산의 편성(예비비는 예산의 1%이상 계상),</x:t>
  </x:si>
  <x:si>
    <x:t>제2조(예산의 내역) 세입.세출의 상세한 내용은 세입.세출 명세서와 같다.</x:t>
  </x:si>
  <x:si>
    <x:t>잡수입</x:t>
  </x:si>
  <x:si>
    <x:t>04</x:t>
  </x:si>
  <x:si>
    <x:t xml:space="preserve">관 </x:t>
  </x:si>
  <x:si>
    <x:t>차량비</x:t>
  </x:si>
  <x:si>
    <x:t>시설비</x:t>
  </x:si>
  <x:si>
    <x:t>증 감</x:t>
  </x:si>
  <x:si>
    <x:t>812</x:t>
  </x:si>
  <x:si>
    <x:t>09</x:t>
  </x:si>
  <x:si>
    <x:t>구 분</x:t>
  </x:si>
  <x:si>
    <x:t>112</x:t>
  </x:si>
  <x:si>
    <x:t>회의비</x:t>
  </x:si>
  <x:si>
    <x:t xml:space="preserve">01 </x:t>
  </x:si>
  <x:si>
    <x:t>91</x:t>
  </x:si>
  <x:si>
    <x:t>항</x:t>
  </x:si>
  <x:si>
    <x:t>운영비</x:t>
  </x:si>
  <x:si>
    <x:t>414</x:t>
  </x:si>
  <x:si>
    <x:t xml:space="preserve"> </x:t>
  </x:si>
  <x:si>
    <x:t>차입금</x:t>
  </x:si>
  <x:si>
    <x:t>보조금</x:t>
  </x:si>
  <x:si>
    <x:t>연료비</x:t>
  </x:si>
  <x:si>
    <x:t>41</x:t>
  </x:si>
  <x:si>
    <x:t>912</x:t>
  </x:si>
  <x:si>
    <x:t>07</x:t>
  </x:si>
  <x:si>
    <x:t>목</x:t>
  </x:si>
  <x:si>
    <x:t>이월금</x:t>
  </x:si>
  <x:si>
    <x:t>계</x:t>
  </x:si>
  <x:si>
    <x:t>511</x:t>
  </x:si>
  <x:si>
    <x:t>811</x:t>
  </x:si>
  <x:si>
    <x:t>81</x:t>
  </x:si>
  <x:si>
    <x:t>예산액</x:t>
  </x:si>
  <x:si>
    <x:t>여비</x:t>
  </x:si>
  <x:si>
    <x:t>사무비</x:t>
  </x:si>
  <x:si>
    <x:t>후원금</x:t>
  </x:si>
  <x:si>
    <x:t>711</x:t>
  </x:si>
  <x:si>
    <x:t>자부담</x:t>
  </x:si>
  <x:si>
    <x:t>전입금</x:t>
  </x:si>
  <x:si>
    <x:t>05</x:t>
  </x:si>
  <x:si>
    <x:t>71</x:t>
  </x:si>
  <x:si>
    <x:t>08</x:t>
  </x:si>
  <x:si>
    <x:t xml:space="preserve">  ①호스팅비용 : 33,000×12개월=396,000  ②법무사 수수료 : 1,500,000/년 
  ③법인건물 소방점검비용 : 77,000×12개월=924,000 
  ④세무회계수수료 : 1,100,000/년
  ⑤대리기장수수료 : 110,000×12개월=1,320,000
  ⑥기타 : 4,760,000  계 : 10,000,000 </x:t>
  </x:si>
  <x:si>
    <x:t xml:space="preserve">  2024년도 잔액 이월금 37,500,000
  (보:33,000,000 / 자:4,500,000) </x:t>
  </x:si>
  <x:si>
    <x:t xml:space="preserve">         따른다.</x:t>
  </x:si>
  <x:si>
    <x:t>611  금융기관 차입금</x:t>
  </x:si>
  <x:si>
    <x:t>412 한우리보호작업장</x:t>
  </x:si>
  <x:si>
    <x:t>세입 • 세출 예산 (안)</x:t>
  </x:si>
  <x:si>
    <x:t>다른회계로부터의 전입금</x:t>
  </x:si>
  <x:si>
    <x:t>제             호</x:t>
  </x:si>
  <x:si>
    <x:t>2024,  12,  19</x:t>
  </x:si>
  <x:si>
    <x:t>2025년도 예산 총괄표</x:t>
  </x:si>
  <x:si>
    <x:t>2025년도 세입 명세서</x:t>
  </x:si>
  <x:si>
    <x:t>2025년도 세출 명세서</x:t>
  </x:si>
  <x:si>
    <x:t xml:space="preserve">  차량 유지관리비용 : 5,000,000/년</x:t>
  </x:si>
  <x:si>
    <x:t xml:space="preserve">  비품 및 장비 구입 5,000,000/년</x:t>
  </x:si>
  <x:si>
    <x:t>ᅳ  2024년도 선산복지재단 법인회계   ᅳ</x:t>
  </x:si>
  <x:si>
    <x:t xml:space="preserve">         이내에 구청장에게 제출토록 한다.</x:t>
  </x:si>
  <x:si>
    <x:t xml:space="preserve">  법인수익사업 수입금 140,000,000/년</x:t>
  </x:si>
  <x:si>
    <x:t xml:space="preserve">  국세환급금 및 기타 5,000,000/년</x:t>
  </x:si>
  <x:si>
    <x:t>01  사무비</x:t>
  </x:si>
  <x:si>
    <x:t>제  출  자</x:t>
  </x:si>
  <x:si>
    <x:t>2. 세출</x:t>
  </x:si>
  <x:si>
    <x:t>비지정후원금</x:t>
  </x:si>
  <x:si>
    <x:t>기타잡수입</x:t>
  </x:si>
  <x:si>
    <x:t>07  잡지출</x:t>
  </x:si>
  <x:si>
    <x:t xml:space="preserve"> 추진비</x:t>
  </x:si>
  <x:si>
    <x:t>시설장비유지비</x:t>
  </x:si>
  <x:si>
    <x:t>기관운영비</x:t>
  </x:si>
  <x:si>
    <x:t>증   감</x:t>
  </x:si>
  <x:si>
    <x:t>전년도이월금</x:t>
  </x:si>
  <x:si>
    <x:t>기타후생경비</x:t>
  </x:si>
  <x:si>
    <x:t>직책보조비</x:t>
  </x:si>
  <x:si>
    <x:t>의
결
사
항</x:t>
  </x:si>
  <x:si>
    <x:t>자산취득비</x:t>
  </x:si>
  <x:si>
    <x:t>04  전출금</x:t>
  </x:si>
  <x:si>
    <x:t>61  차입금</x:t>
  </x:si>
  <x:si>
    <x:t>08  예비비</x:t>
  </x:si>
  <x:si>
    <x:t>예 산 액</x:t>
  </x:si>
  <x:si>
    <x:t>제세공과금</x:t>
  </x:si>
  <x:si>
    <x:t>재산 매각수입</x:t>
  </x:si>
  <x:si>
    <x:t>보조금수입</x:t>
  </x:si>
  <x:si>
    <x:t>136 연료비</x:t>
  </x:si>
  <x:si>
    <x:t>지정후원금</x:t>
  </x:si>
  <x:si>
    <x:t>기타보조금</x:t>
  </x:si>
  <x:si>
    <x:t>81  예비비</x:t>
  </x:si>
  <x:si>
    <x:t>135 차량비</x:t>
  </x:si>
  <x:si>
    <x:t>잡 지 출</x:t>
  </x:si>
  <x:si>
    <x:t>기본재산수입</x:t>
  </x:si>
  <x:si>
    <x:t>전년도 예산액</x:t>
  </x:si>
  <x:si>
    <x:t>후원금 수입</x:t>
  </x:si>
  <x:si>
    <x:t>전 출 금</x:t>
  </x:si>
  <x:si>
    <x:t>공공요금</x:t>
  </x:si>
  <x:si>
    <x:t>예 비 비</x:t>
  </x:si>
  <x:si>
    <x:t>211 시설비</x:t>
  </x:si>
  <x:si>
    <x:t>71  잡지출</x:t>
  </x:si>
  <x:si>
    <x:t>재산수입</x:t>
  </x:si>
  <x:si>
    <x:t>06  상환금</x:t>
  </x:si>
  <x:si>
    <x:t>후원금수입</x:t>
  </x:si>
  <x:si>
    <x:t>의 안 번 호</x:t>
  </x:si>
  <x:si>
    <x:t>선산복지재단</x:t>
  </x:si>
  <x:si>
    <x:t>1. 세입</x:t>
  </x:si>
  <x:si>
    <x:t>06  차입금</x:t>
  </x:si>
  <x:si>
    <x:t>11 인건비</x:t>
  </x:si>
  <x:si>
    <x:t>(단위:천원)</x:t>
  </x:si>
  <x:si>
    <x:t>상 환 금</x:t>
  </x:si>
  <x:si>
    <x:t xml:space="preserve">선산복지재단 </x:t>
  </x:si>
  <x:si>
    <x:t>소    계</x:t>
  </x:si>
  <x:si>
    <x:t>21  시설비</x:t>
  </x:si>
  <x:si>
    <x:t>제  출  일</x:t>
  </x:si>
  <x:si>
    <x:t>41  전출금</x:t>
  </x:si>
  <x:si>
    <x:t>재산조성비</x:t>
  </x:si>
  <x:si>
    <x:t>예 산 총 칙</x:t>
  </x:si>
  <x:si>
    <x:t xml:space="preserve">  후원금 : 12,000,000/년</x:t>
  </x:si>
  <x:si>
    <x:t>예          산          액</x:t>
  </x:si>
  <x:si>
    <x:t>과                  목</x:t>
  </x:si>
  <x:si>
    <x:t xml:space="preserve">산     출     기     초 </x:t>
  </x:si>
  <x:si>
    <x:t xml:space="preserve">  공공요금 : 1,000,000/년</x:t>
  </x:si>
  <x:si>
    <x:t xml:space="preserve">  장애인고용장려금 50,000,000/년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</x:si>
</x:sst>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5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문체부 바탕체"/>
      <x:sz val="48"/>
      <x:color rgb="ff000000"/>
      <x:b val="1"/>
    </x:font>
    <x:font>
      <x:name val="맑은 고딕"/>
      <x:sz val="14"/>
      <x:color rgb="ff000000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3eb"/>
        <x:bgColor indexed="64"/>
      </x:patternFill>
    </x:fill>
    <x:fill>
      <x:patternFill patternType="solid">
        <x:fgColor rgb="ffe6f9f1"/>
        <x:bgColor indexed="64"/>
      </x:patternFill>
    </x:fill>
    <x:fill>
      <x:patternFill patternType="solid">
        <x:fgColor rgb="ffcdf2e4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ffae6"/>
        <x:bgColor indexed="64"/>
      </x:patternFill>
    </x:fill>
    <x:fill>
      <x:patternFill patternType="solid">
        <x:fgColor rgb="fffff7cc"/>
        <x:bgColor indexed="64"/>
      </x:patternFill>
    </x:fill>
  </x:fills>
  <x:borders count="12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344"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x:xf numFmtId="0" fontId="9" fillId="0" borderId="5" xfId="0" applyNumberFormat="1" applyFont="1" applyBorder="1">
      <x:alignment horizontal="general" vertical="center"/>
    </x:xf>
    <x:xf numFmtId="0" fontId="9" fillId="0" borderId="0" xfId="0" applyNumberFormat="1" applyFont="1" applyBorder="1">
      <x:alignment horizontal="general" vertical="center"/>
    </x:xf>
    <x:xf numFmtId="0" fontId="9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x:xf numFmtId="0" fontId="12" fillId="0" borderId="0" xfId="0" applyNumberFormat="1" applyFont="1" applyAlignment="1">
      <x:alignment horizontal="left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0" applyNumberFormat="1" applyFont="1" applyFill="1" applyBorder="1" applyAlignment="1">
          <x:alignment horizontal="center" vertical="center" wrapText="1"/>
        </x:xf>
      </mc:Fallback>
    </mc:AlternateContent>
    <x:xf numFmtId="164" fontId="16" fillId="3" borderId="12" xfId="0" applyNumberFormat="1" applyFont="1" applyFill="1" applyBorder="1" applyAlignment="1">
      <x:alignment horizontal="general" vertical="center"/>
    </x:xf>
    <x:xf numFmtId="164" fontId="16" fillId="3" borderId="1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4" fillId="4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5" borderId="2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5" borderId="2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5" borderId="2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5" borderId="2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5" borderId="2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5" borderId="2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5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5" borderId="2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5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5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0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0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1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2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2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8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8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4" borderId="34" xfId="0" applyNumberFormat="1" applyFont="1" applyFill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4" borderId="34" xfId="0" applyNumberFormat="1" applyFont="1" applyFill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Alignment="1">
          <x:alignment horizontal="justify" vertical="bottom" wrapText="1"/>
        </x:xf>
      </mc:Fallback>
    </mc:AlternateContent>
    <x:xf numFmtId="0" fontId="18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3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1" xfId="0" applyNumberFormat="1" applyFont="1" applyBorder="1" applyAlignment="1">
          <x:alignment horizontal="center" vertical="center" wrapText="1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4" borderId="35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9" fillId="4" borderId="35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3" borderId="3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3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4" borderId="2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9" fillId="4" borderId="2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3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4" borderId="36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1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12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6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1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12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1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13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2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2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24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24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8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8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9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2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23" xfId="0" applyNumberFormat="1" applyFont="1" applyFill="1" applyBorder="1" applyAlignment="1">
          <x:alignment horizontal="left" vertical="center" wrapText="1" indent="1"/>
        </x:xf>
      </mc:Fallback>
    </mc:AlternateContent>
    <x:xf numFmtId="164" fontId="16" fillId="3" borderId="12" xfId="0" applyNumberFormat="1" applyFont="1" applyFill="1" applyBorder="1" applyAlignment="1">
      <x:alignment horizontal="general" vertical="center"/>
    </x:xf>
    <x:xf numFmtId="0" fontId="14" fillId="4" borderId="36" xfId="0" applyNumberFormat="1" applyFont="1" applyFill="1" applyBorder="1" applyAlignment="1">
      <x:alignment horizontal="general" vertical="center" wrapText="1"/>
    </x:xf>
    <x:xf numFmtId="0" fontId="14" fillId="4" borderId="12" xfId="0" applyNumberFormat="1" applyFont="1" applyFill="1" applyBorder="1" applyAlignment="1">
      <x:alignment horizontal="general" vertical="center" wrapText="1"/>
    </x:xf>
    <x:xf numFmtId="0" fontId="14" fillId="4" borderId="37" xfId="0" applyNumberFormat="1" applyFont="1" applyFill="1" applyBorder="1" applyAlignment="1">
      <x:alignment horizontal="general" vertical="center" wrapText="1"/>
    </x:xf>
    <x:xf numFmtId="0" fontId="14" fillId="4" borderId="2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41" xfId="0" applyNumberFormat="1" applyFont="1" applyFill="1" applyBorder="1" applyAlignment="1">
          <x:alignment horizontal="center" vertical="center" wrapText="1"/>
        </x:xf>
      </mc:Fallback>
    </mc:AlternateContent>
    <x:xf numFmtId="49" fontId="0" fillId="4" borderId="3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6" fillId="3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2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3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3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4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4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5" borderId="4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5" borderId="4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4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4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4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44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4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4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5" borderId="4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5" borderId="4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4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4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2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4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4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3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3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5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53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4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42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5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5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6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6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5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5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2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2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5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59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4" borderId="6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6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7" xfId="0" applyNumberFormat="1" applyFont="1" applyFill="1" applyBorder="1" applyAlignment="1">
          <x:alignment horizontal="right" vertical="center" wrapText="1"/>
        </x:xf>
      </mc:Fallback>
    </mc:AlternateContent>
    <x:xf numFmtId="0" fontId="14" fillId="4" borderId="6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4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4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6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3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4" borderId="6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4" borderId="6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6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6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3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39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4" borderId="68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3" borderId="6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6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1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1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6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2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7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7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1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1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2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4" xfId="0" applyNumberFormat="1" applyFont="1" applyFill="1" applyBorder="1" applyAlignment="1">
          <x:alignment horizontal="right" vertical="center" wrapText="1"/>
        </x:xf>
      </mc:Fallback>
    </mc:AlternateContent>
    <x:xf numFmtId="0" fontId="14" fillId="4" borderId="7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2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0" xfId="0" applyNumberFormat="1" applyFont="1" applyFill="1" applyBorder="1" applyAlignment="1">
          <x:alignment horizontal="right" vertical="center" wrapText="1"/>
        </x:xf>
      </mc:Fallback>
    </mc:AlternateContent>
    <x:xf numFmtId="164" fontId="16" fillId="4" borderId="75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7" fillId="4" borderId="7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4" borderId="7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3" borderId="4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3" borderId="46" xfId="0" applyNumberFormat="1" applyFont="1" applyFill="1" applyBorder="1" applyAlignment="1">
          <x:alignment horizontal="right" vertical="center"/>
        </x:xf>
      </mc:Fallback>
    </mc:AlternateContent>
    <x:xf numFmtId="164" fontId="17" fillId="3" borderId="1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7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7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8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8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5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5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52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52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9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9" xfId="0" applyNumberFormat="1" applyFont="1" applyBorder="1" applyAlignment="1">
          <x:alignment horizontal="right" vertical="center" wrapText="1" indent="1"/>
        </x:xf>
      </mc:Fallback>
    </mc:AlternateContent>
    <x:xf numFmtId="164" fontId="16" fillId="6" borderId="81" xfId="0" applyNumberFormat="1" applyFont="1" applyFill="1" applyBorder="1" applyAlignment="1">
      <x:alignment horizontal="general" vertical="center"/>
    </x:xf>
    <x:xf numFmtId="164" fontId="16" fillId="6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6" fillId="6" borderId="8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6" borderId="82" xfId="0" applyNumberFormat="1" applyFont="1" applyFill="1" applyBorder="1" applyAlignment="1">
          <x:alignment horizontal="right" vertical="center" wrapText="1"/>
        </x:xf>
      </mc:Fallback>
    </mc:AlternateContent>
    <x:xf numFmtId="164" fontId="16" fillId="6" borderId="13" xfId="0" applyNumberFormat="1" applyFont="1" applyFill="1" applyBorder="1" applyAlignment="1">
      <x:alignment horizontal="general" vertical="center"/>
    </x:xf>
    <x:xf numFmtId="164" fontId="16" fillId="7" borderId="81" xfId="0" applyNumberFormat="1" applyFont="1" applyFill="1" applyBorder="1" applyAlignment="1">
      <x:alignment horizontal="general" vertical="center"/>
    </x:xf>
    <x:xf numFmtId="164" fontId="16" fillId="7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6" fillId="7" borderId="8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7" borderId="82" xfId="0" applyNumberFormat="1" applyFont="1" applyFill="1" applyBorder="1" applyAlignment="1">
          <x:alignment horizontal="right" vertical="center" wrapText="1"/>
        </x:xf>
      </mc:Fallback>
    </mc:AlternateContent>
    <x:xf numFmtId="164" fontId="16" fillId="7" borderId="13" xfId="0" applyNumberFormat="1" applyFont="1" applyFill="1" applyBorder="1" applyAlignment="1">
      <x:alignment horizontal="general" vertical="center"/>
    </x:xf>
    <x:xf numFmtId="164" fontId="16" fillId="8" borderId="75" xfId="0" applyNumberFormat="1" applyFont="1" applyFill="1" applyBorder="1" applyAlignment="1">
      <x:alignment horizontal="general" vertical="center"/>
    </x:xf>
    <x:xf numFmtId="164" fontId="16" fillId="9" borderId="75" xfId="0" applyNumberFormat="1" applyFont="1" applyFill="1" applyBorder="1" applyAlignment="1">
      <x:alignment horizontal="general" vertical="center"/>
    </x:xf>
    <x:xf numFmtId="164" fontId="17" fillId="3" borderId="81" xfId="0" applyNumberFormat="1" applyFont="1" applyFill="1" applyBorder="1" applyAlignment="1">
      <x:alignment horizontal="general" vertical="center"/>
    </x:xf>
    <x:xf numFmtId="164" fontId="17" fillId="3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7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3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3" borderId="6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3" borderId="6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0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0" borderId="2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0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0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7" borderId="4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7" borderId="4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7" borderId="3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7" borderId="3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7" borderId="3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7" borderId="3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3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3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3" borderId="2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3" borderId="2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5" borderId="4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5" borderId="4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5" borderId="7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5" borderId="7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5" borderId="3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5" borderId="3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5" borderId="8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5" borderId="8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5" borderId="6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5" borderId="6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5" borderId="6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5" borderId="6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5" borderId="5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5" borderId="5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5" borderId="1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5" borderId="1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5" borderId="1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5" borderId="1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3" borderId="1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3" borderId="1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10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10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8" borderId="7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8" borderId="7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7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75" xfId="0" applyNumberFormat="1" applyFont="1" applyFill="1" applyBorder="1" applyAlignment="1">
          <x:alignment horizontal="right" vertical="center"/>
        </x:xf>
      </mc:Fallback>
    </mc:AlternateContent>
    <x:xf numFmtId="164" fontId="16" fillId="3" borderId="8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6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6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6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2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2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1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1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1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1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1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1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14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0" fillId="4" borderId="14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4" borderId="14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1" fillId="4" borderId="14" xfId="0" applyNumberFormat="1" applyFont="1" applyFill="1" applyBorder="1" applyAlignment="1">
          <x:alignment horizontal="left" vertical="center" wrapText="1" indent="1"/>
        </x:xf>
      </mc:Fallback>
    </mc:AlternateContent>
    <x:xf numFmtId="49" fontId="21" fillId="4" borderId="84" xfId="0" applyNumberFormat="1" applyFont="1" applyFill="1" applyBorder="1" applyAlignment="1">
      <x:alignment horizontal="left" vertical="center" wrapText="1"/>
    </x:xf>
    <x:xf numFmtId="49" fontId="20" fillId="4" borderId="27" xfId="0" applyNumberFormat="1" applyFont="1" applyFill="1" applyBorder="1" applyAlignment="1">
      <x:alignment horizontal="left" vertical="center" wrapText="1"/>
    </x:xf>
    <x:xf numFmtId="49" fontId="21" fillId="4" borderId="27" xfId="0" applyNumberFormat="1" applyFont="1" applyFill="1" applyBorder="1" applyAlignment="1">
      <x:alignment horizontal="general" vertical="center" wrapText="1"/>
    </x:xf>
    <x:xf numFmtId="49" fontId="21" fillId="4" borderId="56" xfId="0" applyNumberFormat="1" applyFont="1" applyFill="1" applyBorder="1" applyAlignment="1">
      <x:alignment horizontal="general" vertical="center" wrapText="1"/>
    </x:xf>
    <x:xf numFmtId="49" fontId="21" fillId="4" borderId="22" xfId="0" applyNumberFormat="1" applyFont="1" applyFill="1" applyBorder="1" applyAlignment="1">
      <x:alignment horizontal="general" vertical="center" wrapText="1"/>
    </x:xf>
    <x:xf numFmtId="49" fontId="21" fillId="4" borderId="85" xfId="0" applyNumberFormat="1" applyFont="1" applyFill="1" applyBorder="1" applyAlignment="1">
      <x:alignment horizontal="general" vertical="center" wrapText="1"/>
    </x:xf>
    <x:xf numFmtId="49" fontId="21" fillId="4" borderId="1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21" fillId="4" borderId="1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1" fillId="4" borderId="1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2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2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86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86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87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87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4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4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78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78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85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85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5" xfId="0" applyNumberFormat="1" applyFont="1" applyBorder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164" fontId="14" fillId="4" borderId="63" xfId="0" applyNumberFormat="1" applyFont="1" applyFill="1" applyBorder="1" applyAlignment="1">
      <x:alignment horizontal="general" vertical="center"/>
    </x:xf>
    <x:xf numFmtId="164" fontId="14" fillId="4" borderId="24" xfId="0" applyNumberFormat="1" applyFont="1" applyFill="1" applyBorder="1" applyAlignment="1">
      <x:alignment horizontal="general" vertical="center"/>
    </x:xf>
    <x:xf numFmtId="164" fontId="14" fillId="4" borderId="29" xfId="0" applyNumberFormat="1" applyFont="1" applyFill="1" applyBorder="1" applyAlignment="1">
      <x:alignment horizontal="general" vertical="center"/>
    </x:xf>
    <x:xf numFmtId="164" fontId="14" fillId="4" borderId="98" xfId="0" applyNumberFormat="1" applyFont="1" applyFill="1" applyBorder="1" applyAlignment="1">
      <x:alignment horizontal="general" vertical="center"/>
    </x:xf>
    <x:xf numFmtId="164" fontId="14" fillId="4" borderId="1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6" fillId="3" borderId="7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7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26" xfId="0" applyNumberFormat="1" applyFont="1" applyFill="1" applyBorder="1" applyAlignment="1">
          <x:alignment horizontal="center" vertical="center" wrapText="1"/>
        </x:xf>
      </mc:Fallback>
    </mc:AlternateContent>
    <x:xf numFmtId="164" fontId="14" fillId="4" borderId="12" xfId="0" applyNumberFormat="1" applyFont="1" applyFill="1" applyBorder="1" applyAlignment="1">
      <x:alignment horizontal="general" vertical="center"/>
    </x:xf>
    <x:xf numFmtId="49" fontId="20" fillId="4" borderId="99" xfId="0" applyNumberFormat="1" applyFont="1" applyFill="1" applyBorder="1" applyAlignment="1">
      <x:alignment horizontal="left" vertical="center" wrapText="1"/>
    </x:xf>
    <x:xf numFmtId="49" fontId="20" fillId="4" borderId="27" xfId="0" applyNumberFormat="1" applyFont="1" applyFill="1" applyBorder="1" applyAlignment="1">
      <x:alignment horizontal="left" vertical="center" wrapText="1"/>
    </x:xf>
    <x:xf numFmtId="49" fontId="14" fillId="4" borderId="28" xfId="0" applyNumberFormat="1" applyFont="1" applyFill="1" applyBorder="1" applyAlignment="1">
      <x:alignment horizontal="general" vertical="center" wrapText="1"/>
    </x:xf>
    <x:xf numFmtId="49" fontId="14" fillId="4" borderId="25" xfId="0" applyNumberFormat="1" applyFont="1" applyFill="1" applyBorder="1" applyAlignment="1">
      <x:alignment horizontal="general" vertical="center" wrapText="1"/>
    </x:xf>
    <x:xf numFmtId="49" fontId="19" fillId="4" borderId="99" xfId="0" applyNumberFormat="1" applyFont="1" applyFill="1" applyBorder="1" applyAlignment="1">
      <x:alignment horizontal="left" vertical="center" wrapText="1"/>
    </x:xf>
    <x:xf numFmtId="49" fontId="19" fillId="4" borderId="10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4" borderId="10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0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0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0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2" borderId="10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10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0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9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9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0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0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10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10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10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10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1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11" xfId="0" applyNumberFormat="1" applyFont="1" applyFill="1" applyBorder="1" applyAlignment="1">
          <x:alignment horizontal="right" vertical="center" wrapText="1"/>
        </x:xf>
      </mc:Fallback>
    </mc:AlternateContent>
    <x:xf numFmtId="0" fontId="0" fillId="0" borderId="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6" fillId="2" borderId="6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6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8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8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42" xfId="0" applyNumberFormat="1" applyFont="1" applyFill="1" applyBorder="1" applyAlignment="1">
          <x:alignment horizontal="center" vertical="center" wrapText="1"/>
        </x:xf>
      </mc:Fallback>
    </mc:AlternateContent>
    <x:xf numFmtId="49" fontId="14" fillId="4" borderId="30" xfId="0" applyNumberFormat="1" applyFont="1" applyFill="1" applyBorder="1" applyAlignment="1" applyProtection="1">
      <x:alignment horizontal="general" vertical="center" wrapText="1"/>
    </x:xf>
    <x:xf numFmtId="49" fontId="14" fillId="4" borderId="115" xfId="0" applyNumberFormat="1" applyFont="1" applyFill="1" applyBorder="1" applyAlignment="1" applyProtection="1">
      <x:alignment horizontal="general" vertical="center" wrapText="1"/>
    </x:xf>
    <x:xf numFmtId="49" fontId="19" fillId="4" borderId="97" xfId="0" applyNumberFormat="1" applyFont="1" applyFill="1" applyBorder="1" applyAlignment="1">
      <x:alignment horizontal="left" vertical="center" wrapText="1"/>
    </x:xf>
    <x:xf numFmtId="49" fontId="19" fillId="4" borderId="85" xfId="0" applyNumberFormat="1" applyFont="1" applyFill="1" applyBorder="1" applyAlignment="1">
      <x:alignment horizontal="left" vertical="center" wrapText="1"/>
    </x:xf>
    <x:xf numFmtId="49" fontId="19" fillId="0" borderId="97" xfId="0" applyNumberFormat="1" applyFont="1" applyBorder="1" applyAlignment="1">
      <x:alignment horizontal="left" vertical="center" wrapText="1"/>
    </x:xf>
    <x:xf numFmtId="49" fontId="19" fillId="0" borderId="85" xfId="0" applyNumberFormat="1" applyFont="1" applyBorder="1" applyAlignment="1">
      <x:alignment horizontal="left" vertical="center" wrapText="1"/>
    </x:xf>
    <x:xf numFmtId="49" fontId="19" fillId="4" borderId="25" xfId="0" applyNumberFormat="1" applyFont="1" applyFill="1" applyBorder="1" applyAlignment="1">
      <x:alignment horizontal="left" vertical="center" wrapText="1"/>
    </x:xf>
    <x:xf numFmtId="49" fontId="19" fillId="0" borderId="116" xfId="0" applyNumberFormat="1" applyFont="1" applyBorder="1" applyAlignment="1">
      <x:alignment horizontal="left" vertical="center" wrapText="1"/>
    </x:xf>
    <x:xf numFmtId="49" fontId="19" fillId="0" borderId="117" xfId="0" applyNumberFormat="1" applyFont="1" applyBorder="1" applyAlignment="1">
      <x:alignment horizontal="left" vertical="center" wrapText="1"/>
    </x:xf>
    <x:xf numFmtId="49" fontId="19" fillId="4" borderId="28" xfId="0" applyNumberFormat="1" applyFont="1" applyFill="1" applyBorder="1" applyAlignment="1">
      <x:alignment horizontal="left" vertical="center" wrapText="1"/>
    </x:xf>
    <x:xf numFmtId="49" fontId="19" fillId="4" borderId="56" xfId="0" applyNumberFormat="1" applyFont="1" applyFill="1" applyBorder="1" applyAlignment="1">
      <x:alignment horizontal="general" vertical="center" wrapText="1"/>
    </x:xf>
    <x:xf numFmtId="49" fontId="19" fillId="4" borderId="118" xfId="0" applyNumberFormat="1" applyFont="1" applyFill="1" applyBorder="1" applyAlignment="1">
      <x:alignment horizontal="general" vertical="center" wrapText="1"/>
    </x:xf>
    <x:xf numFmtId="49" fontId="19" fillId="4" borderId="119" xfId="0" applyNumberFormat="1" applyFont="1" applyFill="1" applyBorder="1" applyAlignment="1">
      <x:alignment horizontal="general" vertical="center" wrapText="1"/>
    </x:xf>
    <x:xf numFmtId="49" fontId="19" fillId="4" borderId="15" xfId="0" applyNumberFormat="1" applyFont="1" applyFill="1" applyBorder="1" applyAlignment="1">
      <x:alignment horizontal="general" vertical="center" wrapText="1"/>
    </x:xf>
    <x:xf numFmtId="49" fontId="19" fillId="4" borderId="120" xfId="0" applyNumberFormat="1" applyFont="1" applyFill="1" applyBorder="1" applyAlignment="1">
      <x:alignment horizontal="general" vertical="center" wrapText="1"/>
    </x:xf>
    <x:xf numFmtId="49" fontId="19" fillId="4" borderId="83" xfId="0" applyNumberFormat="1" applyFont="1" applyFill="1" applyBorder="1" applyAlignment="1">
      <x:alignment horizontal="general" vertical="center" wrapText="1"/>
    </x:xf>
    <x:xf numFmtId="49" fontId="19" fillId="4" borderId="19" xfId="0" applyNumberFormat="1" applyFont="1" applyFill="1" applyBorder="1" applyAlignment="1">
      <x:alignment horizontal="general" vertical="center" wrapText="1"/>
    </x:xf>
    <x:xf numFmtId="49" fontId="19" fillId="4" borderId="121" xfId="0" applyNumberFormat="1" applyFont="1" applyFill="1" applyBorder="1" applyAlignment="1">
      <x:alignment horizontal="general" vertical="center" wrapText="1"/>
    </x:xf>
    <x:xf numFmtId="49" fontId="19" fillId="4" borderId="97" xfId="0" applyNumberFormat="1" applyFont="1" applyFill="1" applyBorder="1" applyAlignment="1">
      <x:alignment horizontal="general" vertical="center" wrapText="1"/>
    </x:xf>
    <x:xf numFmtId="49" fontId="19" fillId="4" borderId="12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9" fillId="4" borderId="14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9" fillId="4" borderId="14" xfId="0" applyNumberFormat="1" applyFont="1" applyFill="1" applyBorder="1" applyAlignment="1">
          <x:alignment horizontal="left" vertical="center" wrapText="1" indent="1"/>
        </x:xf>
      </mc:Fallback>
    </mc:AlternateContent>
    <x:xf numFmtId="49" fontId="19" fillId="4" borderId="120" xfId="0" applyNumberFormat="1" applyFont="1" applyFill="1" applyBorder="1" applyAlignment="1">
      <x:alignment horizontal="left" vertical="center" wrapText="1"/>
    </x:xf>
    <x:xf numFmtId="49" fontId="19" fillId="4" borderId="85" xfId="0" applyNumberFormat="1" applyFont="1" applyFill="1" applyBorder="1" applyAlignment="1">
      <x:alignment horizontal="left" vertical="center" wrapText="1"/>
    </x:xf>
    <x:xf numFmtId="49" fontId="19" fillId="4" borderId="84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Alignment="1">
          <x:alignment horizontal="center" vertical="center"/>
        </x:xf>
      </mc:Fallback>
    </mc:AlternateContent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drawings/_rels/drawing12.xml.rels><?xml version="1.0" encoding="UTF-8" standalone="yes" ?><Relationships xmlns="http://schemas.openxmlformats.org/package/2006/relationships"><Relationship Id="rId1" Type="http://schemas.openxmlformats.org/officeDocument/2006/relationships/image" Target="../media/image12.jpeg"  /></Relationships>
</file>

<file path=xl/drawings/drawing1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638175</xdr:colOff>
      <xdr:row>9</xdr:row>
      <xdr:rowOff>438150</xdr:rowOff>
    </xdr:from>
    <xdr:to>
      <xdr:col>5</xdr:col>
      <xdr:colOff>600075</xdr:colOff>
      <xdr:row>11</xdr:row>
      <xdr:rowOff>152400</xdr:rowOff>
    </xdr:to>
    <xdr:pic macro="" fPublished="0">
      <xdr:nvPicPr>
        <xdr:cNvPr id="1026" name="그림 1026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4857750" y="6153150"/>
          <a:ext cx="952500" cy="9525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2"/>
  <x:sheetViews>
    <x:sheetView topLeftCell="A1" zoomScaleNormal="100" zoomScaleSheetLayoutView="75" workbookViewId="0">
      <x:selection activeCell="G20" activeCellId="0" sqref="G20:G20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  <x:col min="7" max="7" width="8.88671875" customWidth="1"/>
    <x:col min="9" max="11" width="8.88671875" customWidth="1"/>
  </x:cols>
  <x:sheetData>
    <x:row r="1" spans="1:6" ht="31.5" customHeight="1">
      <x:c r="A1" s="8" t="s">
        <x:v>152</x:v>
      </x:c>
      <x:c r="B1" s="251" t="s">
        <x:v>102</x:v>
      </x:c>
      <x:c r="C1" s="252"/>
      <x:c r="D1" s="253"/>
      <x:c r="E1" s="9"/>
      <x:c r="F1" s="254" t="s">
        <x:v>126</x:v>
      </x:c>
    </x:row>
    <x:row r="2" spans="1:6" ht="31.5" customHeight="1">
      <x:c r="A2" s="10" t="s">
        <x:v>26</x:v>
      </x:c>
      <x:c r="B2" s="257" t="s">
        <x:v>47</x:v>
      </x:c>
      <x:c r="C2" s="258"/>
      <x:c r="D2" s="259"/>
      <x:c r="E2" s="9"/>
      <x:c r="F2" s="255"/>
    </x:row>
    <x:row r="3" spans="1:6" ht="31.5" customHeight="1">
      <x:c r="A3" s="11" t="s">
        <x:v>37</x:v>
      </x:c>
      <x:c r="B3" s="260" t="s">
        <x:v>103</x:v>
      </x:c>
      <x:c r="C3" s="261"/>
      <x:c r="D3" s="262"/>
      <x:c r="E3" s="9"/>
      <x:c r="F3" s="256"/>
    </x:row>
    <x:row r="4" spans="1:6" ht="60.75" customHeight="1">
      <x:c r="A4" s="9"/>
      <x:c r="B4" s="9"/>
      <x:c r="C4" s="9"/>
      <x:c r="D4" s="9"/>
      <x:c r="E4" s="9"/>
      <x:c r="F4" s="9"/>
    </x:row>
    <x:row r="5" spans="1:6" ht="60.75" customHeight="1">
      <x:c r="A5" s="9"/>
      <x:c r="B5" s="9"/>
      <x:c r="C5" s="9"/>
      <x:c r="D5" s="9"/>
      <x:c r="E5" s="9"/>
      <x:c r="F5" s="9"/>
    </x:row>
    <x:row r="6" spans="1:6" ht="71.25" customHeight="1">
      <x:c r="A6" s="239" t="s">
        <x:v>109</x:v>
      </x:c>
      <x:c r="B6" s="240"/>
      <x:c r="C6" s="240"/>
      <x:c r="D6" s="240"/>
      <x:c r="E6" s="240"/>
      <x:c r="F6" s="241"/>
    </x:row>
    <x:row r="7" spans="1:6" ht="30.75" customHeight="1">
      <x:c r="A7" s="12"/>
      <x:c r="B7" s="13"/>
      <x:c r="C7" s="13"/>
      <x:c r="D7" s="13"/>
      <x:c r="E7" s="13"/>
      <x:c r="F7" s="14"/>
    </x:row>
    <x:row r="8" spans="1:6" ht="71.25" customHeight="1">
      <x:c r="A8" s="242" t="s">
        <x:v>100</x:v>
      </x:c>
      <x:c r="B8" s="243"/>
      <x:c r="C8" s="243"/>
      <x:c r="D8" s="243"/>
      <x:c r="E8" s="243"/>
      <x:c r="F8" s="244"/>
    </x:row>
    <x:row r="9" spans="1:6" ht="60.75" customHeight="1">
      <x:c r="A9" s="9"/>
      <x:c r="B9" s="9"/>
      <x:c r="C9" s="9"/>
      <x:c r="D9" s="9"/>
      <x:c r="E9" s="9"/>
      <x:c r="F9" s="9"/>
    </x:row>
    <x:row r="10" spans="1:6" ht="60.75" customHeight="1">
      <x:c r="A10" s="9"/>
      <x:c r="B10" s="9"/>
      <x:c r="C10" s="9"/>
      <x:c r="D10" s="9"/>
      <x:c r="F10" s="9"/>
    </x:row>
    <x:row r="11" spans="1:6" ht="36.75" customHeight="1">
      <x:c r="A11" s="9"/>
      <x:c r="B11" s="15" t="s">
        <x:v>114</x:v>
      </x:c>
      <x:c r="C11" s="245" t="s">
        <x:v>29</x:v>
      </x:c>
      <x:c r="D11" s="246"/>
      <x:c r="E11" s="247"/>
      <x:c r="F11" s="9"/>
    </x:row>
    <x:row r="12" spans="1:6" ht="36.75" customHeight="1">
      <x:c r="A12" s="9"/>
      <x:c r="B12" s="16" t="s">
        <x:v>162</x:v>
      </x:c>
      <x:c r="C12" s="248" t="s">
        <x:v>36</x:v>
      </x:c>
      <x:c r="D12" s="249"/>
      <x:c r="E12" s="250"/>
      <x:c r="F12" s="9"/>
    </x:row>
  </x:sheetData>
  <x:mergeCells count="8">
    <x:mergeCell ref="A6:F6"/>
    <x:mergeCell ref="A8:F8"/>
    <x:mergeCell ref="C11:E11"/>
    <x:mergeCell ref="C12:E12"/>
    <x:mergeCell ref="B1:D1"/>
    <x:mergeCell ref="F1:F3"/>
    <x:mergeCell ref="B2:D2"/>
    <x:mergeCell ref="B3:D3"/>
  </x:mergeCells>
  <x:pageMargins left="0.87986111640930176" right="0.7086111307144165" top="1.6791666746139526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opLeftCell="A1" zoomScaleNormal="100" zoomScaleSheetLayoutView="75" workbookViewId="0">
      <x:selection activeCell="N9" activeCellId="0" sqref="N9:N9"/>
    </x:sheetView>
  </x:sheetViews>
  <x:sheetFormatPr defaultColWidth="8.88671875" defaultRowHeight="17.800000000000001"/>
  <x:cols>
    <x:col min="1" max="1" width="3" customWidth="1"/>
    <x:col min="5" max="7" width="8.88671875" customWidth="1"/>
    <x:col min="9" max="11" width="8.88671875" customWidth="1"/>
    <x:col min="12" max="12" width="6.5546875" customWidth="1"/>
  </x:cols>
  <x:sheetData>
    <x:row r="1" spans="1:12" ht="48.75">
      <x:c r="A1" s="265" t="s">
        <x:v>165</x:v>
      </x:c>
      <x:c r="B1" s="265"/>
      <x:c r="C1" s="265"/>
      <x:c r="D1" s="265"/>
      <x:c r="E1" s="265"/>
      <x:c r="F1" s="265"/>
      <x:c r="G1" s="265"/>
      <x:c r="H1" s="265"/>
      <x:c r="I1" s="265"/>
      <x:c r="J1" s="265"/>
      <x:c r="K1" s="265"/>
      <x:c r="L1" s="5"/>
    </x:row>
    <x:row r="2" spans="1:12" ht="30.75" customHeight="1">
      <x:c r="A2" s="4"/>
      <x:c r="B2" s="4"/>
      <x:c r="C2" s="4"/>
      <x:c r="D2" s="4"/>
      <x:c r="E2" s="4"/>
      <x:c r="F2" s="4"/>
      <x:c r="G2" s="4"/>
      <x:c r="H2" s="4"/>
      <x:c r="I2" s="4"/>
      <x:c r="J2" s="4"/>
      <x:c r="K2" s="4"/>
      <x:c r="L2" s="4"/>
    </x:row>
    <x:row r="3" spans="2:12" ht="36.75" customHeight="1">
      <x:c r="B3" s="20"/>
      <x:c r="C3" s="20"/>
      <x:c r="D3" s="20"/>
      <x:c r="E3" s="20"/>
      <x:c r="F3" s="20"/>
      <x:c r="G3" s="20"/>
      <x:c r="H3" s="20"/>
      <x:c r="I3" s="20"/>
      <x:c r="J3" s="20"/>
      <x:c r="K3" s="264" t="s">
        <x:v>157</x:v>
      </x:c>
      <x:c r="L3" s="264"/>
    </x:row>
    <x:row r="4" spans="2:12" ht="30" customHeight="1">
      <x:c r="B4" s="263" t="s">
        <x:v>53</x:v>
      </x:c>
      <x:c r="C4" s="263"/>
      <x:c r="D4" s="263"/>
      <x:c r="E4" s="263"/>
      <x:c r="F4" s="263"/>
      <x:c r="G4" s="263"/>
      <x:c r="H4" s="263"/>
      <x:c r="I4" s="263"/>
      <x:c r="J4" s="263"/>
      <x:c r="K4" s="263"/>
      <x:c r="L4" s="263"/>
    </x:row>
    <x:row r="5" spans="2:12" ht="30" customHeight="1">
      <x:c r="B5" s="263" t="s">
        <x:v>0</x:v>
      </x:c>
      <x:c r="C5" s="263"/>
      <x:c r="D5" s="263"/>
      <x:c r="E5" s="263"/>
      <x:c r="F5" s="263"/>
      <x:c r="G5" s="263"/>
      <x:c r="H5" s="263"/>
      <x:c r="I5" s="263"/>
      <x:c r="J5" s="263"/>
      <x:c r="K5" s="263"/>
      <x:c r="L5" s="263"/>
    </x:row>
    <x:row r="6" spans="2:12" ht="15.75" customHeight="1">
      <x:c r="B6" s="17"/>
      <x:c r="C6" s="17"/>
      <x:c r="D6" s="17"/>
      <x:c r="E6" s="17"/>
      <x:c r="F6" s="17"/>
      <x:c r="G6" s="17"/>
      <x:c r="H6" s="17"/>
      <x:c r="I6" s="17"/>
      <x:c r="J6" s="17"/>
      <x:c r="K6" s="17"/>
      <x:c r="L6" s="17"/>
    </x:row>
    <x:row r="7" spans="2:12" ht="30" customHeight="1">
      <x:c r="B7" s="263" t="s">
        <x:v>55</x:v>
      </x:c>
      <x:c r="C7" s="263"/>
      <x:c r="D7" s="263"/>
      <x:c r="E7" s="263"/>
      <x:c r="F7" s="263"/>
      <x:c r="G7" s="263"/>
      <x:c r="H7" s="263"/>
      <x:c r="I7" s="263"/>
      <x:c r="J7" s="263"/>
      <x:c r="K7" s="263"/>
      <x:c r="L7" s="263"/>
    </x:row>
    <x:row r="8" spans="2:12" ht="15.75" customHeight="1">
      <x:c r="B8" s="18"/>
      <x:c r="C8" s="18"/>
      <x:c r="D8" s="18"/>
      <x:c r="E8" s="18"/>
      <x:c r="F8" s="18"/>
      <x:c r="G8" s="18"/>
      <x:c r="H8" s="18"/>
      <x:c r="I8" s="18"/>
      <x:c r="J8" s="18"/>
      <x:c r="K8" s="18"/>
      <x:c r="L8" s="18"/>
    </x:row>
    <x:row r="9" spans="2:12" ht="30" customHeight="1">
      <x:c r="B9" s="263" t="s">
        <x:v>52</x:v>
      </x:c>
      <x:c r="C9" s="263"/>
      <x:c r="D9" s="263"/>
      <x:c r="E9" s="263"/>
      <x:c r="F9" s="263"/>
      <x:c r="G9" s="263"/>
      <x:c r="H9" s="263"/>
      <x:c r="I9" s="263"/>
      <x:c r="J9" s="263"/>
      <x:c r="K9" s="263"/>
      <x:c r="L9" s="263"/>
    </x:row>
    <x:row r="10" spans="2:12" ht="30" customHeight="1">
      <x:c r="B10" s="263" t="s">
        <x:v>110</x:v>
      </x:c>
      <x:c r="C10" s="263"/>
      <x:c r="D10" s="263"/>
      <x:c r="E10" s="263"/>
      <x:c r="F10" s="263"/>
      <x:c r="G10" s="263"/>
      <x:c r="H10" s="263"/>
      <x:c r="I10" s="263"/>
      <x:c r="J10" s="263"/>
      <x:c r="K10" s="263"/>
      <x:c r="L10" s="263"/>
    </x:row>
    <x:row r="11" spans="2:12" ht="15.75" customHeight="1">
      <x:c r="B11" s="19"/>
      <x:c r="C11" s="19"/>
      <x:c r="D11" s="19"/>
      <x:c r="E11" s="19"/>
      <x:c r="F11" s="19"/>
      <x:c r="G11" s="19"/>
      <x:c r="H11" s="19"/>
      <x:c r="I11" s="19"/>
      <x:c r="J11" s="19"/>
      <x:c r="K11" s="19"/>
      <x:c r="L11" s="19"/>
    </x:row>
    <x:row r="12" spans="2:12" ht="30" customHeight="1">
      <x:c r="B12" s="263" t="s">
        <x:v>54</x:v>
      </x:c>
      <x:c r="C12" s="263"/>
      <x:c r="D12" s="263"/>
      <x:c r="E12" s="263"/>
      <x:c r="F12" s="263"/>
      <x:c r="G12" s="263"/>
      <x:c r="H12" s="263"/>
      <x:c r="I12" s="263"/>
      <x:c r="J12" s="263"/>
      <x:c r="K12" s="263"/>
      <x:c r="L12" s="263"/>
    </x:row>
    <x:row r="13" spans="2:12" ht="30" customHeight="1">
      <x:c r="B13" s="263" t="s">
        <x:v>51</x:v>
      </x:c>
      <x:c r="C13" s="263"/>
      <x:c r="D13" s="263"/>
      <x:c r="E13" s="263"/>
      <x:c r="F13" s="263"/>
      <x:c r="G13" s="263"/>
      <x:c r="H13" s="263"/>
      <x:c r="I13" s="263"/>
      <x:c r="J13" s="263"/>
      <x:c r="K13" s="263"/>
      <x:c r="L13" s="263"/>
    </x:row>
    <x:row r="14" spans="2:12" ht="30" customHeight="1">
      <x:c r="B14" s="263" t="s">
        <x:v>97</x:v>
      </x:c>
      <x:c r="C14" s="263"/>
      <x:c r="D14" s="263"/>
      <x:c r="E14" s="263"/>
      <x:c r="F14" s="263"/>
      <x:c r="G14" s="263"/>
      <x:c r="H14" s="263"/>
      <x:c r="I14" s="263"/>
      <x:c r="J14" s="263"/>
      <x:c r="K14" s="263"/>
      <x:c r="L14" s="263"/>
    </x:row>
  </x:sheetData>
  <x:mergeCells count="10">
    <x:mergeCell ref="B14:L14"/>
    <x:mergeCell ref="B9:L9"/>
    <x:mergeCell ref="B10:L10"/>
    <x:mergeCell ref="B12:L12"/>
    <x:mergeCell ref="B13:L13"/>
    <x:mergeCell ref="K3:L3"/>
    <x:mergeCell ref="A1:K1"/>
    <x:mergeCell ref="B4:L4"/>
    <x:mergeCell ref="B5:L5"/>
    <x:mergeCell ref="B7:L7"/>
  </x:mergeCells>
  <x:pageMargins left="1.5394444465637207" right="0.7086111307144165" top="1.0700000524520874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23"/>
  <x:sheetViews>
    <x:sheetView tabSelected="1" topLeftCell="A1" zoomScale="110" zoomScaleNormal="110" zoomScaleSheetLayoutView="75" workbookViewId="0">
      <x:selection activeCell="N11" activeCellId="0" sqref="N11:N11"/>
    </x:sheetView>
  </x:sheetViews>
  <x:sheetFormatPr defaultColWidth="8.88671875" defaultRowHeight="17.800000000000001"/>
  <x:cols>
    <x:col min="1" max="1" width="13.21875" customWidth="1"/>
    <x:col min="2" max="4" width="11.5546875" customWidth="1"/>
    <x:col min="5" max="5" width="3.21875" customWidth="1"/>
    <x:col min="6" max="6" width="2.88671875" customWidth="1"/>
    <x:col min="7" max="7" width="16.109375" customWidth="1"/>
    <x:col min="8" max="8" width="12.21875" bestFit="1" customWidth="1"/>
    <x:col min="9" max="9" width="10.6640625" bestFit="1" customWidth="1"/>
    <x:col min="10" max="10" width="12.33203125" customWidth="1"/>
    <x:col min="11" max="11" width="8.88671875" customWidth="1"/>
  </x:cols>
  <x:sheetData>
    <x:row r="1" spans="1:9" ht="20.649999999999999">
      <x:c r="A1" s="343" t="s">
        <x:v>104</x:v>
      </x:c>
      <x:c r="B1" s="343"/>
      <x:c r="C1" s="343"/>
      <x:c r="D1" s="343"/>
      <x:c r="E1" s="343"/>
      <x:c r="F1" s="343"/>
      <x:c r="G1" s="343"/>
      <x:c r="H1" s="343"/>
      <x:c r="I1" s="343"/>
    </x:row>
    <x:row r="2" spans="1:9" ht="23.25" customHeight="1">
      <x:c r="A2" s="6"/>
      <x:c r="B2" s="7"/>
      <x:c r="C2" s="7"/>
      <x:c r="D2" s="7"/>
      <x:c r="E2" s="7"/>
      <x:c r="F2" s="7"/>
      <x:c r="G2" s="7"/>
      <x:c r="H2" s="7"/>
      <x:c r="I2" s="7"/>
    </x:row>
    <x:row r="3" spans="1:10">
      <x:c r="A3" s="64" t="s">
        <x:v>154</x:v>
      </x:c>
      <x:c r="B3" s="65"/>
      <x:c r="C3" s="65"/>
      <x:c r="D3" s="65"/>
      <x:c r="E3" s="65"/>
      <x:c r="F3" s="65"/>
      <x:c r="G3" s="65" t="s">
        <x:v>115</x:v>
      </x:c>
      <x:c r="H3" s="7"/>
      <x:c r="I3" s="7"/>
      <x:c r="J3" s="7"/>
    </x:row>
    <x:row r="4" spans="1:10" ht="25.5" customHeight="1">
      <x:c r="A4" s="1"/>
      <x:c r="B4" s="1"/>
      <x:c r="C4" s="1"/>
      <x:c r="D4" s="21" t="s">
        <x:v>34</x:v>
      </x:c>
      <x:c r="E4" s="59"/>
      <x:c r="F4" s="1"/>
      <x:c r="G4" s="1"/>
      <x:c r="H4" s="1"/>
      <x:c r="I4" s="1"/>
      <x:c r="J4" s="21" t="s">
        <x:v>34</x:v>
      </x:c>
    </x:row>
    <x:row r="5" spans="1:10" ht="21.75" customHeight="1">
      <x:c r="A5" s="2" t="s">
        <x:v>64</x:v>
      </x:c>
      <x:c r="B5" s="66" t="s">
        <x:v>142</x:v>
      </x:c>
      <x:c r="C5" s="61" t="s">
        <x:v>85</x:v>
      </x:c>
      <x:c r="D5" s="2" t="s">
        <x:v>61</x:v>
      </x:c>
      <x:c r="E5" s="60"/>
      <x:c r="F5" s="229" t="s">
        <x:v>64</x:v>
      </x:c>
      <x:c r="G5" s="230"/>
      <x:c r="H5" s="66" t="s">
        <x:v>142</x:v>
      </x:c>
      <x:c r="I5" s="61" t="s">
        <x:v>85</x:v>
      </x:c>
      <x:c r="J5" s="2" t="s">
        <x:v>61</x:v>
      </x:c>
    </x:row>
    <x:row r="6" spans="1:10" ht="21.75" customHeight="1">
      <x:c r="A6" s="2" t="s">
        <x:v>81</x:v>
      </x:c>
      <x:c r="B6" s="22">
        <x:f>SUM(B7:B13)</x:f>
        <x:v>240560</x:v>
      </x:c>
      <x:c r="C6" s="22">
        <x:f>SUM(C7:C13)</x:f>
        <x:v>254840</x:v>
      </x:c>
      <x:c r="D6" s="23">
        <x:f t="shared" ref="D6:D13" si="0">C6-B6</x:f>
        <x:v>14280</x:v>
      </x:c>
      <x:c r="E6" s="62"/>
      <x:c r="F6" s="229" t="s">
        <x:v>81</x:v>
      </x:c>
      <x:c r="G6" s="230"/>
      <x:c r="H6" s="63">
        <x:f>SUM(H7:H23)</x:f>
        <x:v>240560</x:v>
      </x:c>
      <x:c r="I6" s="23">
        <x:f>SUM(I7:I23)</x:f>
        <x:v>254840</x:v>
      </x:c>
      <x:c r="J6" s="23">
        <x:f t="shared" ref="J6:J23" si="1">I6-H6</x:f>
        <x:v>14280</x:v>
      </x:c>
    </x:row>
    <x:row r="7" spans="1:10" ht="21.75" customHeight="1">
      <x:c r="A7" s="24" t="s">
        <x:v>149</x:v>
      </x:c>
      <x:c r="B7" s="22">
        <x:v>0</x:v>
      </x:c>
      <x:c r="C7" s="22">
        <x:v>0</x:v>
      </x:c>
      <x:c r="D7" s="23">
        <x:f t="shared" si="0"/>
        <x:v>0</x:v>
      </x:c>
      <x:c r="E7" s="62"/>
      <x:c r="F7" s="234" t="s">
        <x:v>87</x:v>
      </x:c>
      <x:c r="G7" s="54" t="s">
        <x:v>124</x:v>
      </x:c>
      <x:c r="H7" s="23">
        <x:v>0</x:v>
      </x:c>
      <x:c r="I7" s="23">
        <x:v>0</x:v>
      </x:c>
      <x:c r="J7" s="23">
        <x:f t="shared" si="1"/>
        <x:v>0</x:v>
      </x:c>
    </x:row>
    <x:row r="8" spans="1:10" ht="21.75" customHeight="1">
      <x:c r="A8" s="24" t="s">
        <x:v>134</x:v>
      </x:c>
      <x:c r="B8" s="22">
        <x:v>47000</x:v>
      </x:c>
      <x:c r="C8" s="22">
        <x:v>50000</x:v>
      </x:c>
      <x:c r="D8" s="23">
        <x:f t="shared" si="0"/>
        <x:v>3000</x:v>
      </x:c>
      <x:c r="E8" s="62"/>
      <x:c r="F8" s="235"/>
      <x:c r="G8" s="55" t="s">
        <x:v>121</x:v>
      </x:c>
      <x:c r="H8" s="23">
        <x:v>3500</x:v>
      </x:c>
      <x:c r="I8" s="23">
        <x:v>3500</x:v>
      </x:c>
      <x:c r="J8" s="23">
        <x:f t="shared" si="1"/>
        <x:v>0</x:v>
      </x:c>
    </x:row>
    <x:row r="9" spans="1:10" ht="21.75" customHeight="1">
      <x:c r="A9" s="24" t="s">
        <x:v>143</x:v>
      </x:c>
      <x:c r="B9" s="22">
        <x:v>12000</x:v>
      </x:c>
      <x:c r="C9" s="22">
        <x:v>12000</x:v>
      </x:c>
      <x:c r="D9" s="23">
        <x:f t="shared" si="0"/>
        <x:v>0</x:v>
      </x:c>
      <x:c r="E9" s="62"/>
      <x:c r="F9" s="235"/>
      <x:c r="G9" s="56" t="s">
        <x:v>125</x:v>
      </x:c>
      <x:c r="H9" s="23">
        <x:v>72000</x:v>
      </x:c>
      <x:c r="I9" s="23">
        <x:v>72000</x:v>
      </x:c>
      <x:c r="J9" s="23">
        <x:f t="shared" si="1"/>
        <x:v>0</x:v>
      </x:c>
    </x:row>
    <x:row r="10" spans="1:10" ht="21.75" customHeight="1">
      <x:c r="A10" s="24" t="s">
        <x:v>73</x:v>
      </x:c>
      <x:c r="B10" s="22">
        <x:v>0</x:v>
      </x:c>
      <x:c r="C10" s="22">
        <x:v>0</x:v>
      </x:c>
      <x:c r="D10" s="23">
        <x:f t="shared" si="0"/>
        <x:v>0</x:v>
      </x:c>
      <x:c r="E10" s="62"/>
      <x:c r="F10" s="235"/>
      <x:c r="G10" s="55" t="s">
        <x:v>66</x:v>
      </x:c>
      <x:c r="H10" s="23">
        <x:v>3500</x:v>
      </x:c>
      <x:c r="I10" s="23">
        <x:v>3500</x:v>
      </x:c>
      <x:c r="J10" s="23">
        <x:f t="shared" si="1"/>
        <x:v>0</x:v>
      </x:c>
    </x:row>
    <x:row r="11" spans="1:10" ht="21.75" customHeight="1">
      <x:c r="A11" s="24" t="s">
        <x:v>91</x:v>
      </x:c>
      <x:c r="B11" s="22">
        <x:v>140000</x:v>
      </x:c>
      <x:c r="C11" s="22">
        <x:v>140000</x:v>
      </x:c>
      <x:c r="D11" s="23">
        <x:f t="shared" si="0"/>
        <x:v>0</x:v>
      </x:c>
      <x:c r="E11" s="62"/>
      <x:c r="F11" s="235"/>
      <x:c r="G11" s="57" t="s">
        <x:v>86</x:v>
      </x:c>
      <x:c r="H11" s="23">
        <x:v>800</x:v>
      </x:c>
      <x:c r="I11" s="23">
        <x:v>800</x:v>
      </x:c>
      <x:c r="J11" s="23">
        <x:f t="shared" si="1"/>
        <x:v>0</x:v>
      </x:c>
    </x:row>
    <x:row r="12" spans="1:10" ht="21.75" customHeight="1">
      <x:c r="A12" s="24" t="s">
        <x:v>80</x:v>
      </x:c>
      <x:c r="B12" s="22">
        <x:v>36500</x:v>
      </x:c>
      <x:c r="C12" s="22">
        <x:v>47780</x:v>
      </x:c>
      <x:c r="D12" s="23">
        <x:f t="shared" si="0"/>
        <x:v>11280</x:v>
      </x:c>
      <x:c r="E12" s="62"/>
      <x:c r="F12" s="235"/>
      <x:c r="G12" s="56" t="s">
        <x:v>9</x:v>
      </x:c>
      <x:c r="H12" s="23">
        <x:v>8000</x:v>
      </x:c>
      <x:c r="I12" s="23">
        <x:v>10000</x:v>
      </x:c>
      <x:c r="J12" s="23">
        <x:f t="shared" si="1"/>
        <x:v>2000</x:v>
      </x:c>
    </x:row>
    <x:row r="13" spans="1:10" ht="21.75" customHeight="1">
      <x:c r="A13" s="24" t="s">
        <x:v>56</x:v>
      </x:c>
      <x:c r="B13" s="22">
        <x:v>5060</x:v>
      </x:c>
      <x:c r="C13" s="22">
        <x:v>5060</x:v>
      </x:c>
      <x:c r="D13" s="23">
        <x:f t="shared" si="0"/>
        <x:v>0</x:v>
      </x:c>
      <x:c r="E13" s="1"/>
      <x:c r="F13" s="235"/>
      <x:c r="G13" s="55" t="s">
        <x:v>145</x:v>
      </x:c>
      <x:c r="H13" s="23">
        <x:v>1000</x:v>
      </x:c>
      <x:c r="I13" s="23">
        <x:v>1000</x:v>
      </x:c>
      <x:c r="J13" s="23">
        <x:f t="shared" si="1"/>
        <x:v>0</x:v>
      </x:c>
    </x:row>
    <x:row r="14" spans="1:10" ht="21.75" customHeight="1">
      <x:c r="A14" s="1"/>
      <x:c r="B14" s="1"/>
      <x:c r="C14" s="1"/>
      <x:c r="D14" s="1"/>
      <x:c r="E14" s="1"/>
      <x:c r="F14" s="235"/>
      <x:c r="G14" s="56" t="s">
        <x:v>132</x:v>
      </x:c>
      <x:c r="H14" s="23">
        <x:v>17000</x:v>
      </x:c>
      <x:c r="I14" s="23">
        <x:v>16000</x:v>
      </x:c>
      <x:c r="J14" s="23">
        <x:f t="shared" si="1"/>
        <x:v>-1000</x:v>
      </x:c>
    </x:row>
    <x:row r="15" spans="1:10" ht="21.75" customHeight="1">
      <x:c r="A15" s="1"/>
      <x:c r="B15" s="1"/>
      <x:c r="C15" s="1"/>
      <x:c r="D15" s="1"/>
      <x:c r="E15" s="1"/>
      <x:c r="F15" s="235"/>
      <x:c r="G15" s="54" t="s">
        <x:v>59</x:v>
      </x:c>
      <x:c r="H15" s="23">
        <x:v>1000</x:v>
      </x:c>
      <x:c r="I15" s="23">
        <x:v>5000</x:v>
      </x:c>
      <x:c r="J15" s="23">
        <x:f t="shared" si="1"/>
        <x:v>4000</x:v>
      </x:c>
    </x:row>
    <x:row r="16" spans="1:10" ht="21.75" customHeight="1">
      <x:c r="A16" s="1"/>
      <x:c r="B16" s="1"/>
      <x:c r="C16" s="1"/>
      <x:c r="D16" s="1"/>
      <x:c r="E16" s="1"/>
      <x:c r="F16" s="236"/>
      <x:c r="G16" s="54" t="s">
        <x:v>75</x:v>
      </x:c>
      <x:c r="H16" s="23">
        <x:v>0</x:v>
      </x:c>
      <x:c r="I16" s="23">
        <x:v>0</x:v>
      </x:c>
      <x:c r="J16" s="23">
        <x:f t="shared" si="1"/>
        <x:v>0</x:v>
      </x:c>
    </x:row>
    <x:row r="17" spans="1:10" ht="21.75" customHeight="1">
      <x:c r="A17" s="1"/>
      <x:c r="B17" s="1"/>
      <x:c r="C17" s="1"/>
      <x:c r="D17" s="1"/>
      <x:c r="E17" s="1"/>
      <x:c r="F17" s="231" t="s">
        <x:v>164</x:v>
      </x:c>
      <x:c r="G17" s="54" t="s">
        <x:v>60</x:v>
      </x:c>
      <x:c r="H17" s="23">
        <x:v>5000</x:v>
      </x:c>
      <x:c r="I17" s="23">
        <x:v>5000</x:v>
      </x:c>
      <x:c r="J17" s="23">
        <x:f t="shared" si="1"/>
        <x:v>0</x:v>
      </x:c>
    </x:row>
    <x:row r="18" spans="1:10" ht="21.75" customHeight="1">
      <x:c r="A18" s="1"/>
      <x:c r="B18" s="1"/>
      <x:c r="C18" s="1"/>
      <x:c r="D18" s="1"/>
      <x:c r="E18" s="1"/>
      <x:c r="F18" s="232"/>
      <x:c r="G18" s="55" t="s">
        <x:v>127</x:v>
      </x:c>
      <x:c r="H18" s="23">
        <x:v>5000</x:v>
      </x:c>
      <x:c r="I18" s="23">
        <x:v>5000</x:v>
      </x:c>
      <x:c r="J18" s="23">
        <x:f>I18-H18</x:f>
        <x:v>0</x:v>
      </x:c>
    </x:row>
    <x:row r="19" spans="1:10" ht="21.75" customHeight="1">
      <x:c r="A19" s="1"/>
      <x:c r="B19" s="1"/>
      <x:c r="C19" s="1"/>
      <x:c r="D19" s="1"/>
      <x:c r="E19" s="1"/>
      <x:c r="F19" s="233"/>
      <x:c r="G19" s="55" t="s">
        <x:v>120</x:v>
      </x:c>
      <x:c r="H19" s="23">
        <x:v>5000</x:v>
      </x:c>
      <x:c r="I19" s="23">
        <x:v>5000</x:v>
      </x:c>
      <x:c r="J19" s="23">
        <x:f t="shared" si="1"/>
        <x:v>0</x:v>
      </x:c>
    </x:row>
    <x:row r="20" spans="1:10" ht="21.75" customHeight="1">
      <x:c r="A20" s="1"/>
      <x:c r="B20" s="1"/>
      <x:c r="C20" s="1"/>
      <x:c r="D20" s="1"/>
      <x:c r="E20" s="1"/>
      <x:c r="F20" s="229" t="s">
        <x:v>144</x:v>
      </x:c>
      <x:c r="G20" s="230"/>
      <x:c r="H20" s="23">
        <x:v>30000</x:v>
      </x:c>
      <x:c r="I20" s="23">
        <x:v>40000</x:v>
      </x:c>
      <x:c r="J20" s="23">
        <x:f t="shared" si="1"/>
        <x:v>10000</x:v>
      </x:c>
    </x:row>
    <x:row r="21" spans="6:10" ht="21.75" customHeight="1">
      <x:c r="F21" s="237" t="s">
        <x:v>158</x:v>
      </x:c>
      <x:c r="G21" s="238"/>
      <x:c r="H21" s="171">
        <x:v>58000</x:v>
      </x:c>
      <x:c r="I21" s="171">
        <x:v>63000</x:v>
      </x:c>
      <x:c r="J21" s="172">
        <x:f t="shared" si="1"/>
        <x:v>5000</x:v>
      </x:c>
    </x:row>
    <x:row r="22" spans="6:10" ht="21.75" customHeight="1">
      <x:c r="F22" s="229" t="s">
        <x:v>140</x:v>
      </x:c>
      <x:c r="G22" s="230"/>
      <x:c r="H22" s="58">
        <x:v>3000</x:v>
      </x:c>
      <x:c r="I22" s="58">
        <x:v>3000</x:v>
      </x:c>
      <x:c r="J22" s="58">
        <x:f t="shared" si="1"/>
        <x:v>0</x:v>
      </x:c>
    </x:row>
    <x:row r="23" spans="6:10">
      <x:c r="F23" s="229" t="s">
        <x:v>146</x:v>
      </x:c>
      <x:c r="G23" s="230"/>
      <x:c r="H23" s="58">
        <x:v>27760</x:v>
      </x:c>
      <x:c r="I23" s="58">
        <x:v>22040</x:v>
      </x:c>
      <x:c r="J23" s="58">
        <x:f t="shared" si="1"/>
        <x:v>-5720</x:v>
      </x:c>
    </x:row>
  </x:sheetData>
  <x:mergeCells count="9">
    <x:mergeCell ref="A1:I1"/>
    <x:mergeCell ref="F5:G5"/>
    <x:mergeCell ref="F20:G20"/>
    <x:mergeCell ref="F22:G22"/>
    <x:mergeCell ref="F23:G23"/>
    <x:mergeCell ref="F6:G6"/>
    <x:mergeCell ref="F17:F19"/>
    <x:mergeCell ref="F7:F16"/>
    <x:mergeCell ref="F21:G21"/>
  </x:mergeCells>
  <x:pageMargins left="1.2598611116409302" right="0.34986111521720886" top="0.63972222805023193" bottom="0.51972222328186035" header="0.31486111879348755" footer="0.27000001072883606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33"/>
  <x:sheetViews>
    <x:sheetView topLeftCell="A1" zoomScale="90" zoomScaleNormal="90" zoomScaleSheetLayoutView="75" workbookViewId="0">
      <x:selection activeCell="O21" activeCellId="0" sqref="O21:O21"/>
    </x:sheetView>
  </x:sheetViews>
  <x:sheetFormatPr defaultColWidth="8.88671875" defaultRowHeight="17.800000000000001"/>
  <x:cols>
    <x:col min="1" max="1" width="10.5546875" customWidth="1"/>
    <x:col min="2" max="2" width="11.77734375" customWidth="1"/>
    <x:col min="3" max="3" width="19.88671875" customWidth="1"/>
    <x:col min="4" max="7" width="8.44140625" customWidth="1"/>
    <x:col min="8" max="11" width="9.44140625" customWidth="1"/>
    <x:col min="12" max="12" width="11.33203125" bestFit="1" customWidth="1"/>
    <x:col min="13" max="13" width="28.88671875" customWidth="1"/>
  </x:cols>
  <x:sheetData>
    <x:row r="1" spans="1:13" ht="33.399999999999999">
      <x:c r="A1" s="283" t="s">
        <x:v>105</x:v>
      </x:c>
      <x:c r="B1" s="284"/>
      <x:c r="C1" s="284"/>
      <x:c r="D1" s="284"/>
      <x:c r="E1" s="284"/>
      <x:c r="F1" s="284"/>
      <x:c r="G1" s="284"/>
      <x:c r="H1" s="284"/>
      <x:c r="I1" s="284"/>
      <x:c r="J1" s="284"/>
      <x:c r="K1" s="284"/>
      <x:c r="L1" s="284"/>
      <x:c r="M1" s="284"/>
    </x:row>
    <x:row r="2" spans="1:13">
      <x:c r="A2" s="285" t="s">
        <x:v>153</x:v>
      </x:c>
      <x:c r="B2" s="285"/>
      <x:c r="C2" s="67"/>
      <x:c r="D2" s="67"/>
      <x:c r="E2" s="67"/>
      <x:c r="F2" s="67"/>
      <x:c r="G2" s="67"/>
      <x:c r="H2" s="67"/>
      <x:c r="I2" s="67"/>
      <x:c r="J2" s="67"/>
      <x:c r="K2" s="67"/>
      <x:c r="L2" s="67"/>
      <x:c r="M2" s="3" t="s">
        <x:v>21</x:v>
      </x:c>
    </x:row>
    <x:row r="3" spans="1:13" ht="21.75" customHeight="1">
      <x:c r="A3" s="286" t="s">
        <x:v>168</x:v>
      </x:c>
      <x:c r="B3" s="287"/>
      <x:c r="C3" s="288"/>
      <x:c r="D3" s="289" t="s">
        <x:v>16</x:v>
      </x:c>
      <x:c r="E3" s="291" t="s">
        <x:v>167</x:v>
      </x:c>
      <x:c r="F3" s="292"/>
      <x:c r="G3" s="293"/>
      <x:c r="H3" s="289" t="s">
        <x:v>131</x:v>
      </x:c>
      <x:c r="I3" s="291" t="s">
        <x:v>167</x:v>
      </x:c>
      <x:c r="J3" s="292"/>
      <x:c r="K3" s="293"/>
      <x:c r="L3" s="289" t="s">
        <x:v>61</x:v>
      </x:c>
      <x:c r="M3" s="294" t="s">
        <x:v>15</x:v>
      </x:c>
    </x:row>
    <x:row r="4" spans="1:13" ht="21.75" customHeight="1">
      <x:c r="A4" s="25" t="s">
        <x:v>58</x:v>
      </x:c>
      <x:c r="B4" s="26" t="s">
        <x:v>69</x:v>
      </x:c>
      <x:c r="C4" s="26" t="s">
        <x:v>79</x:v>
      </x:c>
      <x:c r="D4" s="290"/>
      <x:c r="E4" s="27" t="s">
        <x:v>74</x:v>
      </x:c>
      <x:c r="F4" s="27" t="s">
        <x:v>90</x:v>
      </x:c>
      <x:c r="G4" s="27" t="s">
        <x:v>88</x:v>
      </x:c>
      <x:c r="H4" s="290"/>
      <x:c r="I4" s="68" t="s">
        <x:v>74</x:v>
      </x:c>
      <x:c r="J4" s="68" t="s">
        <x:v>90</x:v>
      </x:c>
      <x:c r="K4" s="68" t="s">
        <x:v>88</x:v>
      </x:c>
      <x:c r="L4" s="290"/>
      <x:c r="M4" s="295"/>
    </x:row>
    <x:row r="5" spans="1:13" ht="25.5" customHeight="1">
      <x:c r="A5" s="280" t="s">
        <x:v>46</x:v>
      </x:c>
      <x:c r="B5" s="281"/>
      <x:c r="C5" s="282"/>
      <x:c r="D5" s="181">
        <x:f>SUM(D6+D11+D14+D19+D21+D24+D29)</x:f>
        <x:v>240560</x:v>
      </x:c>
      <x:c r="E5" s="181">
        <x:f>SUM(E6+E11+E14+E19+E21+E24+E29)</x:f>
        <x:v>71000</x:v>
      </x:c>
      <x:c r="F5" s="181">
        <x:f>SUM(F6+F11+F14+F19+F21+F24+F29)</x:f>
        <x:v>148550</x:v>
      </x:c>
      <x:c r="G5" s="181">
        <x:f>SUM(G6+G11+G14+G19+G21+G24+G29)</x:f>
        <x:v>21010</x:v>
      </x:c>
      <x:c r="H5" s="182">
        <x:f>SUM(H6+H11+H14+H19+H21+H24+H29)</x:f>
        <x:v>254840</x:v>
      </x:c>
      <x:c r="I5" s="182">
        <x:f>SUM(I6+I11+I14+I19+I21+I24+I29)</x:f>
        <x:v>83000</x:v>
      </x:c>
      <x:c r="J5" s="182">
        <x:f>SUM(J6+J11+J14+J19+J21+J24+J29)</x:f>
        <x:v>149550</x:v>
      </x:c>
      <x:c r="K5" s="182">
        <x:f>SUM(K6+K11+K14+K19+K21+K24+K29)</x:f>
        <x:v>22290</x:v>
      </x:c>
      <x:c r="L5" s="161">
        <x:f>H5-D5</x:f>
        <x:v>14280</x:v>
      </x:c>
      <x:c r="M5" s="69"/>
    </x:row>
    <x:row r="6" spans="1:13" ht="21" customHeight="1">
      <x:c r="A6" s="70" t="s">
        <x:v>67</x:v>
      </x:c>
      <x:c r="B6" s="271" t="s">
        <x:v>30</x:v>
      </x:c>
      <x:c r="C6" s="272"/>
      <x:c r="D6" s="164">
        <x:f>SUM(D7:D10)</x:f>
        <x:v>0</x:v>
      </x:c>
      <x:c r="E6" s="29">
        <x:f t="shared" ref="E6:K6" si="0">SUM(E7:E10)</x:f>
        <x:v>0</x:v>
      </x:c>
      <x:c r="F6" s="29">
        <x:f t="shared" si="0"/>
        <x:v>0</x:v>
      </x:c>
      <x:c r="G6" s="29">
        <x:f t="shared" si="0"/>
        <x:v>0</x:v>
      </x:c>
      <x:c r="H6" s="29">
        <x:f t="shared" si="0"/>
        <x:v>0</x:v>
      </x:c>
      <x:c r="I6" s="164">
        <x:f t="shared" si="0"/>
        <x:v>0</x:v>
      </x:c>
      <x:c r="J6" s="164">
        <x:f t="shared" si="0"/>
        <x:v>0</x:v>
      </x:c>
      <x:c r="K6" s="164">
        <x:f t="shared" si="0"/>
        <x:v>0</x:v>
      </x:c>
      <x:c r="L6" s="29">
        <x:f>H6-D6</x:f>
        <x:v>0</x:v>
      </x:c>
      <x:c r="M6" s="71"/>
    </x:row>
    <x:row r="7" spans="1:13">
      <x:c r="A7" s="72" t="s">
        <x:v>149</x:v>
      </x:c>
      <x:c r="B7" s="73">
        <x:v>11</x:v>
      </x:c>
      <x:c r="C7" s="73" t="s">
        <x:v>65</x:v>
      </x:c>
      <x:c r="D7" s="266">
        <x:f>SUM(E7:G7)</x:f>
        <x:v>0</x:v>
      </x:c>
      <x:c r="E7" s="266">
        <x:v>0</x:v>
      </x:c>
      <x:c r="F7" s="266">
        <x:v>0</x:v>
      </x:c>
      <x:c r="G7" s="266">
        <x:v>0</x:v>
      </x:c>
      <x:c r="H7" s="266">
        <x:f>SUM(I7:K7)</x:f>
        <x:v>0</x:v>
      </x:c>
      <x:c r="I7" s="266">
        <x:v>0</x:v>
      </x:c>
      <x:c r="J7" s="266">
        <x:v>0</x:v>
      </x:c>
      <x:c r="K7" s="266">
        <x:v>0</x:v>
      </x:c>
      <x:c r="L7" s="268">
        <x:f>H7-D7</x:f>
        <x:v>0</x:v>
      </x:c>
      <x:c r="M7" s="278"/>
    </x:row>
    <x:row r="8" spans="1:13">
      <x:c r="A8" s="74"/>
      <x:c r="B8" s="75" t="s">
        <x:v>141</x:v>
      </x:c>
      <x:c r="C8" s="76" t="s">
        <x:v>23</x:v>
      </x:c>
      <x:c r="D8" s="270"/>
      <x:c r="E8" s="269"/>
      <x:c r="F8" s="269"/>
      <x:c r="G8" s="269"/>
      <x:c r="H8" s="270"/>
      <x:c r="I8" s="269"/>
      <x:c r="J8" s="269"/>
      <x:c r="K8" s="269"/>
      <x:c r="L8" s="273"/>
      <x:c r="M8" s="279"/>
    </x:row>
    <x:row r="9" spans="1:13" ht="17.25" customHeight="1">
      <x:c r="A9" s="74" t="s">
        <x:v>72</x:v>
      </x:c>
      <x:c r="B9" s="73"/>
      <x:c r="C9" s="77">
        <x:v>113</x:v>
      </x:c>
      <x:c r="D9" s="273">
        <x:f>SUM(E9:G9)</x:f>
        <x:v>0</x:v>
      </x:c>
      <x:c r="E9" s="268">
        <x:v>0</x:v>
      </x:c>
      <x:c r="F9" s="268">
        <x:v>0</x:v>
      </x:c>
      <x:c r="G9" s="268">
        <x:v>0</x:v>
      </x:c>
      <x:c r="H9" s="273">
        <x:f>SUM(I9:K9)</x:f>
        <x:v>0</x:v>
      </x:c>
      <x:c r="I9" s="268">
        <x:v>0</x:v>
      </x:c>
      <x:c r="J9" s="268">
        <x:v>0</x:v>
      </x:c>
      <x:c r="K9" s="268">
        <x:v>0</x:v>
      </x:c>
      <x:c r="L9" s="268">
        <x:f>H9-D9</x:f>
        <x:v>0</x:v>
      </x:c>
      <x:c r="M9" s="276"/>
    </x:row>
    <x:row r="10" spans="1:13" ht="20.25" customHeight="1">
      <x:c r="A10" s="78"/>
      <x:c r="B10" s="79"/>
      <x:c r="C10" s="79" t="s">
        <x:v>133</x:v>
      </x:c>
      <x:c r="D10" s="267"/>
      <x:c r="E10" s="267"/>
      <x:c r="F10" s="267"/>
      <x:c r="G10" s="267"/>
      <x:c r="H10" s="267"/>
      <x:c r="I10" s="267"/>
      <x:c r="J10" s="267"/>
      <x:c r="K10" s="267"/>
      <x:c r="L10" s="267"/>
      <x:c r="M10" s="277"/>
    </x:row>
    <x:row r="11" spans="1:13" ht="21" customHeight="1">
      <x:c r="A11" s="70" t="s">
        <x:v>57</x:v>
      </x:c>
      <x:c r="B11" s="271" t="s">
        <x:v>30</x:v>
      </x:c>
      <x:c r="C11" s="272"/>
      <x:c r="D11" s="177">
        <x:f t="shared" ref="D11:K11" si="1">SUM(D12:D13)</x:f>
        <x:v>47000</x:v>
      </x:c>
      <x:c r="E11" s="207">
        <x:f t="shared" si="1"/>
        <x:v>47000</x:v>
      </x:c>
      <x:c r="F11" s="207">
        <x:f t="shared" si="1"/>
        <x:v>0</x:v>
      </x:c>
      <x:c r="G11" s="207">
        <x:f t="shared" si="1"/>
        <x:v>0</x:v>
      </x:c>
      <x:c r="H11" s="173">
        <x:f t="shared" si="1"/>
        <x:v>50000</x:v>
      </x:c>
      <x:c r="I11" s="183">
        <x:f t="shared" si="1"/>
        <x:v>50000</x:v>
      </x:c>
      <x:c r="J11" s="183">
        <x:f t="shared" si="1"/>
        <x:v>0</x:v>
      </x:c>
      <x:c r="K11" s="183">
        <x:f t="shared" si="1"/>
        <x:v>0</x:v>
      </x:c>
      <x:c r="L11" s="28">
        <x:f>H11-D11</x:f>
        <x:v>3000</x:v>
      </x:c>
      <x:c r="M11" s="80"/>
    </x:row>
    <x:row r="12" spans="1:13" ht="17.25" customHeight="1">
      <x:c r="A12" s="74" t="s">
        <x:v>134</x:v>
      </x:c>
      <x:c r="B12" s="81" t="s">
        <x:v>76</x:v>
      </x:c>
      <x:c r="C12" s="81" t="s">
        <x:v>71</x:v>
      </x:c>
      <x:c r="D12" s="266">
        <x:f>SUM(E12:G12)</x:f>
        <x:v>47000</x:v>
      </x:c>
      <x:c r="E12" s="268">
        <x:v>47000</x:v>
      </x:c>
      <x:c r="F12" s="268">
        <x:v>0</x:v>
      </x:c>
      <x:c r="G12" s="268">
        <x:v>0</x:v>
      </x:c>
      <x:c r="H12" s="266">
        <x:f>SUM(I12:K12)</x:f>
        <x:v>50000</x:v>
      </x:c>
      <x:c r="I12" s="268">
        <x:v>50000</x:v>
      </x:c>
      <x:c r="J12" s="268">
        <x:v>0</x:v>
      </x:c>
      <x:c r="K12" s="268">
        <x:v>0</x:v>
      </x:c>
      <x:c r="L12" s="268">
        <x:f>H12-D12</x:f>
        <x:v>3000</x:v>
      </x:c>
      <x:c r="M12" s="321" t="s">
        <x:v>171</x:v>
      </x:c>
    </x:row>
    <x:row r="13" spans="1:13">
      <x:c r="A13" s="78"/>
      <x:c r="B13" s="79" t="s">
        <x:v>134</x:v>
      </x:c>
      <x:c r="C13" s="79" t="s">
        <x:v>137</x:v>
      </x:c>
      <x:c r="D13" s="267"/>
      <x:c r="E13" s="267"/>
      <x:c r="F13" s="267"/>
      <x:c r="G13" s="267"/>
      <x:c r="H13" s="267"/>
      <x:c r="I13" s="267"/>
      <x:c r="J13" s="267"/>
      <x:c r="K13" s="267"/>
      <x:c r="L13" s="267"/>
      <x:c r="M13" s="322"/>
    </x:row>
    <x:row r="14" spans="1:13" ht="21" customHeight="1">
      <x:c r="A14" s="70" t="s">
        <x:v>92</x:v>
      </x:c>
      <x:c r="B14" s="271" t="s">
        <x:v>30</x:v>
      </x:c>
      <x:c r="C14" s="272"/>
      <x:c r="D14" s="178">
        <x:f t="shared" ref="D14:K14" si="2">SUM(D15:D18)</x:f>
        <x:v>12000</x:v>
      </x:c>
      <x:c r="E14" s="28">
        <x:f t="shared" si="2"/>
        <x:v>0</x:v>
      </x:c>
      <x:c r="F14" s="28">
        <x:f t="shared" si="2"/>
        <x:v>0</x:v>
      </x:c>
      <x:c r="G14" s="28">
        <x:f t="shared" si="2"/>
        <x:v>12000</x:v>
      </x:c>
      <x:c r="H14" s="174">
        <x:f t="shared" si="2"/>
        <x:v>12000</x:v>
      </x:c>
      <x:c r="I14" s="184">
        <x:f t="shared" si="2"/>
        <x:v>0</x:v>
      </x:c>
      <x:c r="J14" s="184">
        <x:f t="shared" si="2"/>
        <x:v>0</x:v>
      </x:c>
      <x:c r="K14" s="184">
        <x:f t="shared" si="2"/>
        <x:v>12000</x:v>
      </x:c>
      <x:c r="L14" s="28">
        <x:f>SUM(L15:L18)</x:f>
        <x:v>0</x:v>
      </x:c>
      <x:c r="M14" s="219"/>
    </x:row>
    <x:row r="15" spans="1:13">
      <x:c r="A15" s="74" t="s">
        <x:v>151</x:v>
      </x:c>
      <x:c r="B15" s="81">
        <x:v>51</x:v>
      </x:c>
      <x:c r="C15" s="81" t="s">
        <x:v>82</x:v>
      </x:c>
      <x:c r="D15" s="266">
        <x:f t="shared" ref="D15:D17" si="3">SUM(E15:G15)</x:f>
        <x:v>0</x:v>
      </x:c>
      <x:c r="E15" s="266">
        <x:v>0</x:v>
      </x:c>
      <x:c r="F15" s="266">
        <x:v>0</x:v>
      </x:c>
      <x:c r="G15" s="266">
        <x:v>0</x:v>
      </x:c>
      <x:c r="H15" s="266">
        <x:f t="shared" ref="H15:H17" si="4">SUM(I15:K15)</x:f>
        <x:v>0</x:v>
      </x:c>
      <x:c r="I15" s="266">
        <x:v>0</x:v>
      </x:c>
      <x:c r="J15" s="266">
        <x:v>0</x:v>
      </x:c>
      <x:c r="K15" s="266">
        <x:v>0</x:v>
      </x:c>
      <x:c r="L15" s="268">
        <x:f>H15-D15</x:f>
        <x:v>0</x:v>
      </x:c>
      <x:c r="M15" s="274"/>
    </x:row>
    <x:row r="16" spans="1:13">
      <x:c r="A16" s="74"/>
      <x:c r="B16" s="75" t="s">
        <x:v>151</x:v>
      </x:c>
      <x:c r="C16" s="76" t="s">
        <x:v>136</x:v>
      </x:c>
      <x:c r="D16" s="270"/>
      <x:c r="E16" s="270"/>
      <x:c r="F16" s="270"/>
      <x:c r="G16" s="270"/>
      <x:c r="H16" s="270"/>
      <x:c r="I16" s="270"/>
      <x:c r="J16" s="270"/>
      <x:c r="K16" s="270"/>
      <x:c r="L16" s="270"/>
      <x:c r="M16" s="275"/>
    </x:row>
    <x:row r="17" spans="1:13" ht="17.25" customHeight="1">
      <x:c r="A17" s="74"/>
      <x:c r="B17" s="73"/>
      <x:c r="C17" s="81">
        <x:v>512</x:v>
      </x:c>
      <x:c r="D17" s="273">
        <x:f t="shared" si="3"/>
        <x:v>12000</x:v>
      </x:c>
      <x:c r="E17" s="273">
        <x:v>0</x:v>
      </x:c>
      <x:c r="F17" s="273">
        <x:v>0</x:v>
      </x:c>
      <x:c r="G17" s="266">
        <x:v>12000</x:v>
      </x:c>
      <x:c r="H17" s="273">
        <x:f t="shared" si="4"/>
        <x:v>12000</x:v>
      </x:c>
      <x:c r="I17" s="273">
        <x:v>0</x:v>
      </x:c>
      <x:c r="J17" s="273">
        <x:v>0</x:v>
      </x:c>
      <x:c r="K17" s="266">
        <x:v>12000</x:v>
      </x:c>
      <x:c r="L17" s="266">
        <x:f>H17-D17</x:f>
        <x:v>0</x:v>
      </x:c>
      <x:c r="M17" s="323" t="s">
        <x:v>166</x:v>
      </x:c>
    </x:row>
    <x:row r="18" spans="1:13" ht="21" customHeight="1">
      <x:c r="A18" s="78"/>
      <x:c r="B18" s="79"/>
      <x:c r="C18" s="79" t="s">
        <x:v>116</x:v>
      </x:c>
      <x:c r="D18" s="267"/>
      <x:c r="E18" s="267"/>
      <x:c r="F18" s="267"/>
      <x:c r="G18" s="267"/>
      <x:c r="H18" s="267"/>
      <x:c r="I18" s="267"/>
      <x:c r="J18" s="267"/>
      <x:c r="K18" s="267"/>
      <x:c r="L18" s="267"/>
      <x:c r="M18" s="324"/>
    </x:row>
    <x:row r="19" spans="1:13" ht="21" customHeight="1">
      <x:c r="A19" s="70" t="s">
        <x:v>155</x:v>
      </x:c>
      <x:c r="B19" s="271" t="s">
        <x:v>30</x:v>
      </x:c>
      <x:c r="C19" s="296"/>
      <x:c r="D19" s="179">
        <x:f t="shared" ref="D19:K19" si="5">SUM(D20:D20)</x:f>
        <x:v>0</x:v>
      </x:c>
      <x:c r="E19" s="208">
        <x:f t="shared" si="5"/>
        <x:v>0</x:v>
      </x:c>
      <x:c r="F19" s="208">
        <x:f t="shared" si="5"/>
        <x:v>0</x:v>
      </x:c>
      <x:c r="G19" s="209">
        <x:f t="shared" si="5"/>
        <x:v>0</x:v>
      </x:c>
      <x:c r="H19" s="175">
        <x:f t="shared" si="5"/>
        <x:v>0</x:v>
      </x:c>
      <x:c r="I19" s="185">
        <x:f t="shared" si="5"/>
        <x:v>0</x:v>
      </x:c>
      <x:c r="J19" s="185">
        <x:f t="shared" si="5"/>
        <x:v>0</x:v>
      </x:c>
      <x:c r="K19" s="186">
        <x:f t="shared" si="5"/>
        <x:v>0</x:v>
      </x:c>
      <x:c r="L19" s="138">
        <x:f t="shared" ref="L19:L20" si="6">H19-D19</x:f>
        <x:v>0</x:v>
      </x:c>
      <x:c r="M19" s="220"/>
    </x:row>
    <x:row r="20" spans="1:13" ht="31.5" customHeight="1">
      <x:c r="A20" s="154"/>
      <x:c r="B20" s="155" t="s">
        <x:v>129</x:v>
      </x:c>
      <x:c r="C20" s="156" t="s">
        <x:v>98</x:v>
      </x:c>
      <x:c r="D20" s="168">
        <x:f>SUM(E20:G20)</x:f>
        <x:v>0</x:v>
      </x:c>
      <x:c r="E20" s="34">
        <x:v>0</x:v>
      </x:c>
      <x:c r="F20" s="34">
        <x:v>0</x:v>
      </x:c>
      <x:c r="G20" s="169">
        <x:v>0</x:v>
      </x:c>
      <x:c r="H20" s="168">
        <x:f>SUM(I20:K20)</x:f>
        <x:v>0</x:v>
      </x:c>
      <x:c r="I20" s="34">
        <x:v>0</x:v>
      </x:c>
      <x:c r="J20" s="34">
        <x:v>0</x:v>
      </x:c>
      <x:c r="K20" s="169">
        <x:v>0</x:v>
      </x:c>
      <x:c r="L20" s="158">
        <x:f t="shared" si="6"/>
        <x:v>0</x:v>
      </x:c>
      <x:c r="M20" s="221"/>
    </x:row>
    <x:row r="21" spans="1:13" ht="21" customHeight="1">
      <x:c r="A21" s="70" t="s">
        <x:v>78</x:v>
      </x:c>
      <x:c r="B21" s="271" t="s">
        <x:v>30</x:v>
      </x:c>
      <x:c r="C21" s="272"/>
      <x:c r="D21" s="180">
        <x:f t="shared" ref="D21:K21" si="7">SUM(D22:D23)</x:f>
        <x:v>140000</x:v>
      </x:c>
      <x:c r="E21" s="29">
        <x:f t="shared" si="7"/>
        <x:v>0</x:v>
      </x:c>
      <x:c r="F21" s="29">
        <x:f t="shared" si="7"/>
        <x:v>140000</x:v>
      </x:c>
      <x:c r="G21" s="29">
        <x:f t="shared" si="7"/>
        <x:v>0</x:v>
      </x:c>
      <x:c r="H21" s="176">
        <x:f t="shared" si="7"/>
        <x:v>140000</x:v>
      </x:c>
      <x:c r="I21" s="164">
        <x:f t="shared" si="7"/>
        <x:v>0</x:v>
      </x:c>
      <x:c r="J21" s="164">
        <x:f t="shared" si="7"/>
        <x:v>140000</x:v>
      </x:c>
      <x:c r="K21" s="164">
        <x:f t="shared" si="7"/>
        <x:v>0</x:v>
      </x:c>
      <x:c r="L21" s="29">
        <x:f>H21-D21</x:f>
        <x:v>0</x:v>
      </x:c>
      <x:c r="M21" s="222"/>
    </x:row>
    <x:row r="22" spans="1:13">
      <x:c r="A22" s="82" t="s">
        <x:v>91</x:v>
      </x:c>
      <x:c r="B22" s="81" t="s">
        <x:v>93</x:v>
      </x:c>
      <x:c r="C22" s="81" t="s">
        <x:v>89</x:v>
      </x:c>
      <x:c r="D22" s="266">
        <x:f>SUM(E22:G22)</x:f>
        <x:v>140000</x:v>
      </x:c>
      <x:c r="E22" s="266">
        <x:v>0</x:v>
      </x:c>
      <x:c r="F22" s="266">
        <x:v>140000</x:v>
      </x:c>
      <x:c r="G22" s="266">
        <x:v>0</x:v>
      </x:c>
      <x:c r="H22" s="266">
        <x:f>SUM(I22:K22)</x:f>
        <x:v>140000</x:v>
      </x:c>
      <x:c r="I22" s="266">
        <x:v>0</x:v>
      </x:c>
      <x:c r="J22" s="266">
        <x:v>140000</x:v>
      </x:c>
      <x:c r="K22" s="266">
        <x:v>0</x:v>
      </x:c>
      <x:c r="L22" s="266">
        <x:f>H22-D22</x:f>
        <x:v>0</x:v>
      </x:c>
      <x:c r="M22" s="278" t="s">
        <x:v>111</x:v>
      </x:c>
    </x:row>
    <x:row r="23" spans="1:13" ht="18" customHeight="1">
      <x:c r="A23" s="78"/>
      <x:c r="B23" s="83" t="s">
        <x:v>91</x:v>
      </x:c>
      <x:c r="C23" s="84" t="s">
        <x:v>101</x:v>
      </x:c>
      <x:c r="D23" s="267"/>
      <x:c r="E23" s="267"/>
      <x:c r="F23" s="267"/>
      <x:c r="G23" s="267"/>
      <x:c r="H23" s="267"/>
      <x:c r="I23" s="267"/>
      <x:c r="J23" s="267"/>
      <x:c r="K23" s="267"/>
      <x:c r="L23" s="267"/>
      <x:c r="M23" s="325"/>
    </x:row>
    <x:row r="24" spans="1:13" ht="21" customHeight="1">
      <x:c r="A24" s="70" t="s">
        <x:v>94</x:v>
      </x:c>
      <x:c r="B24" s="271" t="s">
        <x:v>30</x:v>
      </x:c>
      <x:c r="C24" s="272"/>
      <x:c r="D24" s="178">
        <x:f t="shared" ref="D24:L24" si="8">SUM(D25:D28)</x:f>
        <x:v>36500</x:v>
      </x:c>
      <x:c r="E24" s="28">
        <x:f>SUM(E25:E28)</x:f>
        <x:v>24000</x:v>
      </x:c>
      <x:c r="F24" s="28">
        <x:f t="shared" si="8"/>
        <x:v>3500</x:v>
      </x:c>
      <x:c r="G24" s="28">
        <x:f t="shared" si="8"/>
        <x:v>9000</x:v>
      </x:c>
      <x:c r="H24" s="174">
        <x:f t="shared" si="8"/>
        <x:v>47780</x:v>
      </x:c>
      <x:c r="I24" s="184">
        <x:f t="shared" si="8"/>
        <x:v>33000</x:v>
      </x:c>
      <x:c r="J24" s="184">
        <x:f t="shared" si="8"/>
        <x:v>4500</x:v>
      </x:c>
      <x:c r="K24" s="184">
        <x:f t="shared" si="8"/>
        <x:v>10280</x:v>
      </x:c>
      <x:c r="L24" s="85">
        <x:f t="shared" si="8"/>
        <x:v>11280</x:v>
      </x:c>
      <x:c r="M24" s="219"/>
    </x:row>
    <x:row r="25" spans="1:13" ht="17.25" customHeight="1">
      <x:c r="A25" s="74" t="s">
        <x:v>80</x:v>
      </x:c>
      <x:c r="B25" s="81" t="s">
        <x:v>84</x:v>
      </x:c>
      <x:c r="C25" s="81" t="s">
        <x:v>83</x:v>
      </x:c>
      <x:c r="D25" s="266">
        <x:f>SUM(E25:G25)</x:f>
        <x:v>27500</x:v>
      </x:c>
      <x:c r="E25" s="268">
        <x:v>24000</x:v>
      </x:c>
      <x:c r="F25" s="268">
        <x:v>3500</x:v>
      </x:c>
      <x:c r="G25" s="268">
        <x:v>0</x:v>
      </x:c>
      <x:c r="H25" s="266">
        <x:f>SUM(I25:K25)</x:f>
        <x:v>37500</x:v>
      </x:c>
      <x:c r="I25" s="268">
        <x:v>33000</x:v>
      </x:c>
      <x:c r="J25" s="268">
        <x:v>4500</x:v>
      </x:c>
      <x:c r="K25" s="268">
        <x:v>0</x:v>
      </x:c>
      <x:c r="L25" s="268">
        <x:f>H25-D25</x:f>
        <x:v>10000</x:v>
      </x:c>
      <x:c r="M25" s="326" t="s">
        <x:v>96</x:v>
      </x:c>
    </x:row>
    <x:row r="26" spans="1:13">
      <x:c r="A26" s="74"/>
      <x:c r="B26" s="75" t="s">
        <x:v>80</x:v>
      </x:c>
      <x:c r="C26" s="76" t="s">
        <x:v>123</x:v>
      </x:c>
      <x:c r="D26" s="269"/>
      <x:c r="E26" s="269"/>
      <x:c r="F26" s="269"/>
      <x:c r="G26" s="269"/>
      <x:c r="H26" s="269"/>
      <x:c r="I26" s="269"/>
      <x:c r="J26" s="269"/>
      <x:c r="K26" s="269"/>
      <x:c r="L26" s="270"/>
      <x:c r="M26" s="327"/>
    </x:row>
    <x:row r="27" spans="1:13" ht="17.25" customHeight="1">
      <x:c r="A27" s="74"/>
      <x:c r="B27" s="73"/>
      <x:c r="C27" s="81" t="s">
        <x:v>62</x:v>
      </x:c>
      <x:c r="D27" s="266">
        <x:f>SUM(E27:G27)</x:f>
        <x:v>9000</x:v>
      </x:c>
      <x:c r="E27" s="268">
        <x:v>0</x:v>
      </x:c>
      <x:c r="F27" s="268">
        <x:v>0</x:v>
      </x:c>
      <x:c r="G27" s="268">
        <x:v>9000</x:v>
      </x:c>
      <x:c r="H27" s="266">
        <x:f>SUM(I27:K27)</x:f>
        <x:v>10280</x:v>
      </x:c>
      <x:c r="I27" s="268">
        <x:v>0</x:v>
      </x:c>
      <x:c r="J27" s="268">
        <x:v>0</x:v>
      </x:c>
      <x:c r="K27" s="268">
        <x:v>10280</x:v>
      </x:c>
      <x:c r="L27" s="268">
        <x:f>H27-D27</x:f>
        <x:v>1280</x:v>
      </x:c>
      <x:c r="M27" s="326" t="s">
        <x:v>49</x:v>
      </x:c>
    </x:row>
    <x:row r="28" spans="1:13">
      <x:c r="A28" s="78"/>
      <x:c r="B28" s="79"/>
      <x:c r="C28" s="79" t="s">
        <x:v>24</x:v>
      </x:c>
      <x:c r="D28" s="267"/>
      <x:c r="E28" s="267"/>
      <x:c r="F28" s="267"/>
      <x:c r="G28" s="267"/>
      <x:c r="H28" s="267"/>
      <x:c r="I28" s="267"/>
      <x:c r="J28" s="267"/>
      <x:c r="K28" s="267"/>
      <x:c r="L28" s="267"/>
      <x:c r="M28" s="324"/>
    </x:row>
    <x:row r="29" spans="1:13" ht="21" customHeight="1">
      <x:c r="A29" s="70" t="s">
        <x:v>63</x:v>
      </x:c>
      <x:c r="B29" s="271" t="s">
        <x:v>30</x:v>
      </x:c>
      <x:c r="C29" s="272"/>
      <x:c r="D29" s="178">
        <x:f t="shared" ref="D29:K29" si="9">SUM(D30:D33)</x:f>
        <x:v>5060</x:v>
      </x:c>
      <x:c r="E29" s="28">
        <x:f t="shared" si="9"/>
        <x:v>0</x:v>
      </x:c>
      <x:c r="F29" s="28">
        <x:f t="shared" si="9"/>
        <x:v>5050</x:v>
      </x:c>
      <x:c r="G29" s="28">
        <x:f t="shared" si="9"/>
        <x:v>10</x:v>
      </x:c>
      <x:c r="H29" s="174">
        <x:f t="shared" si="9"/>
        <x:v>5060</x:v>
      </x:c>
      <x:c r="I29" s="184">
        <x:f t="shared" si="9"/>
        <x:v>0</x:v>
      </x:c>
      <x:c r="J29" s="184">
        <x:f t="shared" si="9"/>
        <x:v>5050</x:v>
      </x:c>
      <x:c r="K29" s="184">
        <x:f t="shared" si="9"/>
        <x:v>10</x:v>
      </x:c>
      <x:c r="L29" s="28">
        <x:f>L30+L32</x:f>
        <x:v>0</x:v>
      </x:c>
      <x:c r="M29" s="219"/>
    </x:row>
    <x:row r="30" spans="1:13">
      <x:c r="A30" s="74" t="s">
        <x:v>56</x:v>
      </x:c>
      <x:c r="B30" s="81" t="s">
        <x:v>68</x:v>
      </x:c>
      <x:c r="C30" s="81" t="s">
        <x:v>77</x:v>
      </x:c>
      <x:c r="D30" s="266">
        <x:f t="shared" ref="D30:D32" si="10">SUM(E30:G30)</x:f>
        <x:v>60</x:v>
      </x:c>
      <x:c r="E30" s="268">
        <x:v>0</x:v>
      </x:c>
      <x:c r="F30" s="268">
        <x:v>50</x:v>
      </x:c>
      <x:c r="G30" s="268">
        <x:v>10</x:v>
      </x:c>
      <x:c r="H30" s="266">
        <x:f t="shared" ref="H30:H32" si="11">SUM(I30:K30)</x:f>
        <x:v>60</x:v>
      </x:c>
      <x:c r="I30" s="268">
        <x:v>0</x:v>
      </x:c>
      <x:c r="J30" s="268">
        <x:v>50</x:v>
      </x:c>
      <x:c r="K30" s="268">
        <x:v>10</x:v>
      </x:c>
      <x:c r="L30" s="268">
        <x:f>H30-D30</x:f>
        <x:v>0</x:v>
      </x:c>
      <x:c r="M30" s="328" t="s">
        <x:v>33</x:v>
      </x:c>
    </x:row>
    <x:row r="31" spans="1:13">
      <x:c r="A31" s="74"/>
      <x:c r="B31" s="75" t="s">
        <x:v>56</x:v>
      </x:c>
      <x:c r="C31" s="75" t="s">
        <x:v>31</x:v>
      </x:c>
      <x:c r="D31" s="269"/>
      <x:c r="E31" s="269"/>
      <x:c r="F31" s="269"/>
      <x:c r="G31" s="269"/>
      <x:c r="H31" s="269"/>
      <x:c r="I31" s="269"/>
      <x:c r="J31" s="269"/>
      <x:c r="K31" s="269"/>
      <x:c r="L31" s="270"/>
      <x:c r="M31" s="279"/>
    </x:row>
    <x:row r="32" spans="1:13">
      <x:c r="A32" s="86"/>
      <x:c r="B32" s="87"/>
      <x:c r="C32" s="77">
        <x:v>913</x:v>
      </x:c>
      <x:c r="D32" s="266">
        <x:f t="shared" si="10"/>
        <x:v>5000</x:v>
      </x:c>
      <x:c r="E32" s="268">
        <x:v>0</x:v>
      </x:c>
      <x:c r="F32" s="268">
        <x:v>5000</x:v>
      </x:c>
      <x:c r="G32" s="268">
        <x:v>0</x:v>
      </x:c>
      <x:c r="H32" s="266">
        <x:f t="shared" si="11"/>
        <x:v>5000</x:v>
      </x:c>
      <x:c r="I32" s="268">
        <x:v>0</x:v>
      </x:c>
      <x:c r="J32" s="268">
        <x:v>5000</x:v>
      </x:c>
      <x:c r="K32" s="268">
        <x:v>0</x:v>
      </x:c>
      <x:c r="L32" s="268">
        <x:f>H32-D32</x:f>
        <x:v>0</x:v>
      </x:c>
      <x:c r="M32" s="328" t="s">
        <x:v>112</x:v>
      </x:c>
    </x:row>
    <x:row r="33" spans="1:13">
      <x:c r="A33" s="88"/>
      <x:c r="B33" s="89"/>
      <x:c r="C33" s="79" t="s">
        <x:v>117</x:v>
      </x:c>
      <x:c r="D33" s="267"/>
      <x:c r="E33" s="267"/>
      <x:c r="F33" s="267"/>
      <x:c r="G33" s="267"/>
      <x:c r="H33" s="267"/>
      <x:c r="I33" s="267"/>
      <x:c r="J33" s="267"/>
      <x:c r="K33" s="267"/>
      <x:c r="L33" s="267"/>
      <x:c r="M33" s="325"/>
    </x:row>
  </x:sheetData>
  <x:mergeCells count="117">
    <x:mergeCell ref="D32:D33"/>
    <x:mergeCell ref="H32:H33"/>
    <x:mergeCell ref="J27:J28"/>
    <x:mergeCell ref="K27:K28"/>
    <x:mergeCell ref="L27:L28"/>
    <x:mergeCell ref="M27:M28"/>
    <x:mergeCell ref="I32:I33"/>
    <x:mergeCell ref="L32:L33"/>
    <x:mergeCell ref="M32:M33"/>
    <x:mergeCell ref="I30:I31"/>
    <x:mergeCell ref="L30:L31"/>
    <x:mergeCell ref="M30:M31"/>
    <x:mergeCell ref="B29:C29"/>
    <x:mergeCell ref="D30:D31"/>
    <x:mergeCell ref="H30:H31"/>
    <x:mergeCell ref="J25:J26"/>
    <x:mergeCell ref="K25:K26"/>
    <x:mergeCell ref="L25:L26"/>
    <x:mergeCell ref="M25:M26"/>
    <x:mergeCell ref="D27:D28"/>
    <x:mergeCell ref="H27:H28"/>
    <x:mergeCell ref="I27:I28"/>
    <x:mergeCell ref="D25:D26"/>
    <x:mergeCell ref="H25:H26"/>
    <x:mergeCell ref="I25:I26"/>
    <x:mergeCell ref="I22:I23"/>
    <x:mergeCell ref="J22:J23"/>
    <x:mergeCell ref="K22:K23"/>
    <x:mergeCell ref="L22:L23"/>
    <x:mergeCell ref="M22:M23"/>
    <x:mergeCell ref="B24:C24"/>
    <x:mergeCell ref="J17:J18"/>
    <x:mergeCell ref="K17:K18"/>
    <x:mergeCell ref="L17:L18"/>
    <x:mergeCell ref="M17:M18"/>
    <x:mergeCell ref="B21:C21"/>
    <x:mergeCell ref="D22:D23"/>
    <x:mergeCell ref="H22:H23"/>
    <x:mergeCell ref="J15:J16"/>
    <x:mergeCell ref="K15:K16"/>
    <x:mergeCell ref="L15:L16"/>
    <x:mergeCell ref="M15:M16"/>
    <x:mergeCell ref="D17:D18"/>
    <x:mergeCell ref="H17:H18"/>
    <x:mergeCell ref="I17:I18"/>
    <x:mergeCell ref="D15:D16"/>
    <x:mergeCell ref="H15:H16"/>
    <x:mergeCell ref="I15:I16"/>
    <x:mergeCell ref="I12:I13"/>
    <x:mergeCell ref="J12:J13"/>
    <x:mergeCell ref="K12:K13"/>
    <x:mergeCell ref="L12:L13"/>
    <x:mergeCell ref="M12:M13"/>
    <x:mergeCell ref="B14:C14"/>
    <x:mergeCell ref="J9:J10"/>
    <x:mergeCell ref="K9:K10"/>
    <x:mergeCell ref="L9:L10"/>
    <x:mergeCell ref="M9:M10"/>
    <x:mergeCell ref="B11:C11"/>
    <x:mergeCell ref="D12:D13"/>
    <x:mergeCell ref="H12:H13"/>
    <x:mergeCell ref="D9:D10"/>
    <x:mergeCell ref="H9:H10"/>
    <x:mergeCell ref="I9:I10"/>
    <x:mergeCell ref="H7:H8"/>
    <x:mergeCell ref="I7:I8"/>
    <x:mergeCell ref="J7:J8"/>
    <x:mergeCell ref="K7:K8"/>
    <x:mergeCell ref="L7:L8"/>
    <x:mergeCell ref="M7:M8"/>
    <x:mergeCell ref="A5:C5"/>
    <x:mergeCell ref="B6:C6"/>
    <x:mergeCell ref="D7:D8"/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B19:C19"/>
    <x:mergeCell ref="E7:E8"/>
    <x:mergeCell ref="F7:F8"/>
    <x:mergeCell ref="G7:G8"/>
    <x:mergeCell ref="E12:E13"/>
    <x:mergeCell ref="F12:F13"/>
    <x:mergeCell ref="G12:G13"/>
    <x:mergeCell ref="F9:F10"/>
    <x:mergeCell ref="G9:G10"/>
    <x:mergeCell ref="E9:E10"/>
    <x:mergeCell ref="F15:F16"/>
    <x:mergeCell ref="G15:G16"/>
    <x:mergeCell ref="E17:E18"/>
    <x:mergeCell ref="E15:E16"/>
    <x:mergeCell ref="E22:E23"/>
    <x:mergeCell ref="F22:F23"/>
    <x:mergeCell ref="G22:G23"/>
    <x:mergeCell ref="F17:F18"/>
    <x:mergeCell ref="G17:G18"/>
    <x:mergeCell ref="F27:F28"/>
    <x:mergeCell ref="G27:G28"/>
    <x:mergeCell ref="F25:F26"/>
    <x:mergeCell ref="G25:G26"/>
    <x:mergeCell ref="E27:E28"/>
    <x:mergeCell ref="E25:E26"/>
    <x:mergeCell ref="E32:E33"/>
    <x:mergeCell ref="F32:F33"/>
    <x:mergeCell ref="G32:G33"/>
    <x:mergeCell ref="E30:E31"/>
    <x:mergeCell ref="F30:F31"/>
    <x:mergeCell ref="G30:G31"/>
    <x:mergeCell ref="J32:J33"/>
    <x:mergeCell ref="K32:K33"/>
    <x:mergeCell ref="J30:J31"/>
    <x:mergeCell ref="K30:K31"/>
  </x:mergeCells>
  <x:pageMargins left="0.82972222566604614" right="0.15722222626209259" top="0.68986111879348755" bottom="0.35430556535720825" header="0.31486111879348755" footer="0.31486111879348755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M35"/>
  <x:sheetViews>
    <x:sheetView topLeftCell="A13" zoomScale="90" zoomScaleNormal="90" zoomScaleSheetLayoutView="75" workbookViewId="0">
      <x:selection activeCell="M32" activeCellId="0" sqref="M32:M32"/>
    </x:sheetView>
  </x:sheetViews>
  <x:sheetFormatPr defaultColWidth="8.88671875" defaultRowHeight="17.800000000000001"/>
  <x:cols>
    <x:col min="1" max="1" width="10.4453125" customWidth="1"/>
    <x:col min="2" max="2" width="9.21875" customWidth="1"/>
    <x:col min="3" max="3" width="16.22265625" customWidth="1"/>
    <x:col min="4" max="4" width="8.44140625" bestFit="1" customWidth="1"/>
    <x:col min="5" max="5" width="7.109375" bestFit="1" customWidth="1"/>
    <x:col min="6" max="6" width="9.21875" customWidth="1"/>
    <x:col min="7" max="7" width="7.109375" bestFit="1" customWidth="1"/>
    <x:col min="8" max="8" width="9" customWidth="1"/>
    <x:col min="9" max="9" width="7.109375" bestFit="1" customWidth="1"/>
    <x:col min="10" max="10" width="8.890625" customWidth="1"/>
    <x:col min="11" max="11" width="6.5546875" customWidth="1"/>
    <x:col min="12" max="12" width="10" bestFit="1" customWidth="1"/>
    <x:col min="13" max="13" width="45.77734375" customWidth="1"/>
  </x:cols>
  <x:sheetData>
    <x:row r="1" spans="1:13" ht="24" customHeight="1">
      <x:c r="A1" s="283" t="s">
        <x:v>106</x:v>
      </x:c>
      <x:c r="B1" s="284"/>
      <x:c r="C1" s="284"/>
      <x:c r="D1" s="284"/>
      <x:c r="E1" s="284"/>
      <x:c r="F1" s="284"/>
      <x:c r="G1" s="284"/>
      <x:c r="H1" s="284"/>
      <x:c r="I1" s="284"/>
      <x:c r="J1" s="284"/>
      <x:c r="K1" s="284"/>
      <x:c r="L1" s="284"/>
      <x:c r="M1" s="284"/>
    </x:row>
    <x:row r="2" spans="1:13" ht="15" customHeight="1">
      <x:c r="A2" s="308" t="s">
        <x:v>159</x:v>
      </x:c>
      <x:c r="B2" s="308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3" t="s">
        <x:v>21</x:v>
      </x:c>
    </x:row>
    <x:row r="3" spans="1:13" ht="18" customHeight="1">
      <x:c r="A3" s="286" t="s">
        <x:v>168</x:v>
      </x:c>
      <x:c r="B3" s="287"/>
      <x:c r="C3" s="287"/>
      <x:c r="D3" s="309" t="s">
        <x:v>16</x:v>
      </x:c>
      <x:c r="E3" s="311" t="s">
        <x:v>167</x:v>
      </x:c>
      <x:c r="F3" s="312"/>
      <x:c r="G3" s="313"/>
      <x:c r="H3" s="314" t="s">
        <x:v>131</x:v>
      </x:c>
      <x:c r="I3" s="311" t="s">
        <x:v>167</x:v>
      </x:c>
      <x:c r="J3" s="312"/>
      <x:c r="K3" s="313"/>
      <x:c r="L3" s="314" t="s">
        <x:v>122</x:v>
      </x:c>
      <x:c r="M3" s="316" t="s">
        <x:v>169</x:v>
      </x:c>
    </x:row>
    <x:row r="4" spans="1:13" ht="18" customHeight="1">
      <x:c r="A4" s="90" t="s">
        <x:v>58</x:v>
      </x:c>
      <x:c r="B4" s="91" t="s">
        <x:v>69</x:v>
      </x:c>
      <x:c r="C4" s="92" t="s">
        <x:v>79</x:v>
      </x:c>
      <x:c r="D4" s="310"/>
      <x:c r="E4" s="93" t="s">
        <x:v>74</x:v>
      </x:c>
      <x:c r="F4" s="93" t="s">
        <x:v>90</x:v>
      </x:c>
      <x:c r="G4" s="94" t="s">
        <x:v>88</x:v>
      </x:c>
      <x:c r="H4" s="315"/>
      <x:c r="I4" s="93" t="s">
        <x:v>74</x:v>
      </x:c>
      <x:c r="J4" s="93" t="s">
        <x:v>90</x:v>
      </x:c>
      <x:c r="K4" s="94" t="s">
        <x:v>88</x:v>
      </x:c>
      <x:c r="L4" s="315"/>
      <x:c r="M4" s="317"/>
    </x:row>
    <x:row r="5" spans="1:13" ht="19.5" customHeight="1">
      <x:c r="A5" s="304" t="s">
        <x:v>46</x:v>
      </x:c>
      <x:c r="B5" s="305"/>
      <x:c r="C5" s="305"/>
      <x:c r="D5" s="205">
        <x:f>SUM(D6+D21+D25+D29+D32+D34)</x:f>
        <x:v>240560</x:v>
      </x:c>
      <x:c r="E5" s="205">
        <x:f>SUM(E6+E21+E25+E29+E32+E34)</x:f>
        <x:v>71000</x:v>
      </x:c>
      <x:c r="F5" s="205">
        <x:f>SUM(F6+F21+F25+F29+F32+F34)</x:f>
        <x:v>148550</x:v>
      </x:c>
      <x:c r="G5" s="205">
        <x:f>SUM(G6+G21+G25+G29+G32+G34)</x:f>
        <x:v>21010</x:v>
      </x:c>
      <x:c r="H5" s="206">
        <x:f>SUM(H6+H21+H25+H29+H32+H34)</x:f>
        <x:v>254840</x:v>
      </x:c>
      <x:c r="I5" s="206">
        <x:f>SUM(I6+I21+I25+I29+I32+I34)</x:f>
        <x:v>83000</x:v>
      </x:c>
      <x:c r="J5" s="206">
        <x:f>SUM(J6+J21+J25+J29+J32+J34)</x:f>
        <x:v>149550</x:v>
      </x:c>
      <x:c r="K5" s="206">
        <x:f>SUM(K6+K21+K25+K29+K32+K34)</x:f>
        <x:v>22290</x:v>
      </x:c>
      <x:c r="L5" s="162">
        <x:f t="shared" ref="L5:L35" si="0">H5-D5</x:f>
        <x:v>14280</x:v>
      </x:c>
      <x:c r="M5" s="95"/>
    </x:row>
    <x:row r="6" spans="1:13" ht="19.5" customHeight="1">
      <x:c r="A6" s="70" t="s">
        <x:v>113</x:v>
      </x:c>
      <x:c r="B6" s="271" t="s">
        <x:v>30</x:v>
      </x:c>
      <x:c r="C6" s="296"/>
      <x:c r="D6" s="189">
        <x:f>SUM(D7+D9+D13)</x:f>
        <x:v>106800</x:v>
      </x:c>
      <x:c r="E6" s="210">
        <x:f t="shared" ref="E6:K6" si="1">SUM(E7+E9+E13)</x:f>
        <x:v>16000</x:v>
      </x:c>
      <x:c r="F6" s="210">
        <x:f t="shared" si="1"/>
        <x:v>80800</x:v>
      </x:c>
      <x:c r="G6" s="211">
        <x:f t="shared" si="1"/>
        <x:v>10000</x:v>
      </x:c>
      <x:c r="H6" s="187">
        <x:f t="shared" si="1"/>
        <x:v>111800</x:v>
      </x:c>
      <x:c r="I6" s="192">
        <x:f t="shared" si="1"/>
        <x:v>16000</x:v>
      </x:c>
      <x:c r="J6" s="192">
        <x:f>SUM(J7+J9+J13)</x:f>
        <x:v>85800</x:v>
      </x:c>
      <x:c r="K6" s="193">
        <x:f t="shared" si="1"/>
        <x:v>10000</x:v>
      </x:c>
      <x:c r="L6" s="96">
        <x:f t="shared" si="0"/>
        <x:v>5000</x:v>
      </x:c>
      <x:c r="M6" s="223"/>
    </x:row>
    <x:row r="7" spans="1:13" ht="19.5" customHeight="1">
      <x:c r="A7" s="97"/>
      <x:c r="B7" s="98" t="s">
        <x:v>156</x:v>
      </x:c>
      <x:c r="C7" s="99" t="s">
        <x:v>160</x:v>
      </x:c>
      <x:c r="D7" s="194">
        <x:f>SUM(E7:G7)</x:f>
        <x:v>0</x:v>
      </x:c>
      <x:c r="E7" s="212">
        <x:f t="shared" ref="E7:H7" si="2">SUM(E8:E8)</x:f>
        <x:v>0</x:v>
      </x:c>
      <x:c r="F7" s="212">
        <x:f t="shared" si="2"/>
        <x:v>0</x:v>
      </x:c>
      <x:c r="G7" s="213">
        <x:f t="shared" si="2"/>
        <x:v>0</x:v>
      </x:c>
      <x:c r="H7" s="50">
        <x:f t="shared" si="2"/>
        <x:v>0</x:v>
      </x:c>
      <x:c r="I7" s="195">
        <x:f>SUM(I8)</x:f>
        <x:v>0</x:v>
      </x:c>
      <x:c r="J7" s="196">
        <x:f>SUM(J8)</x:f>
        <x:v>0</x:v>
      </x:c>
      <x:c r="K7" s="197">
        <x:f>SUM(K8)</x:f>
        <x:v>0</x:v>
      </x:c>
      <x:c r="L7" s="100">
        <x:f t="shared" si="0"/>
        <x:v>0</x:v>
      </x:c>
      <x:c r="M7" s="223"/>
    </x:row>
    <x:row r="8" spans="1:13" ht="19.5" customHeight="1">
      <x:c r="A8" s="97"/>
      <x:c r="B8" s="101"/>
      <x:c r="C8" s="102" t="s">
        <x:v>17</x:v>
      </x:c>
      <x:c r="D8" s="103">
        <x:v>0</x:v>
      </x:c>
      <x:c r="E8" s="45">
        <x:v>0</x:v>
      </x:c>
      <x:c r="F8" s="45">
        <x:v>0</x:v>
      </x:c>
      <x:c r="G8" s="46">
        <x:v>0</x:v>
      </x:c>
      <x:c r="H8" s="44">
        <x:f>SUM(I8:K8)</x:f>
        <x:v>0</x:v>
      </x:c>
      <x:c r="I8" s="45">
        <x:v>0</x:v>
      </x:c>
      <x:c r="J8" s="45">
        <x:v>0</x:v>
      </x:c>
      <x:c r="K8" s="46">
        <x:v>0</x:v>
      </x:c>
      <x:c r="L8" s="104">
        <x:f t="shared" si="0"/>
        <x:v>0</x:v>
      </x:c>
      <x:c r="M8" s="224"/>
    </x:row>
    <x:row r="9" spans="1:13" ht="19.5" customHeight="1">
      <x:c r="A9" s="97"/>
      <x:c r="B9" s="81" t="s">
        <x:v>18</x:v>
      </x:c>
      <x:c r="C9" s="105" t="s">
        <x:v>160</x:v>
      </x:c>
      <x:c r="D9" s="198">
        <x:f>SUM(D10:D12)</x:f>
        <x:v>79000</x:v>
      </x:c>
      <x:c r="E9" s="214">
        <x:f t="shared" ref="E9:K9" si="3">SUM(E10:E12)</x:f>
        <x:v>12000</x:v>
      </x:c>
      <x:c r="F9" s="214">
        <x:f t="shared" si="3"/>
        <x:v>67000</x:v>
      </x:c>
      <x:c r="G9" s="215">
        <x:f t="shared" si="3"/>
        <x:v>0</x:v>
      </x:c>
      <x:c r="H9" s="47">
        <x:f t="shared" si="3"/>
        <x:v>79000</x:v>
      </x:c>
      <x:c r="I9" s="48">
        <x:f t="shared" si="3"/>
        <x:v>12000</x:v>
      </x:c>
      <x:c r="J9" s="48">
        <x:f t="shared" si="3"/>
        <x:v>67000</x:v>
      </x:c>
      <x:c r="K9" s="49">
        <x:f t="shared" si="3"/>
        <x:v>0</x:v>
      </x:c>
      <x:c r="L9" s="106">
        <x:f t="shared" si="0"/>
        <x:v>0</x:v>
      </x:c>
      <x:c r="M9" s="225"/>
    </x:row>
    <x:row r="10" spans="1:13" ht="26.25" customHeight="1">
      <x:c r="A10" s="107"/>
      <x:c r="B10" s="108" t="s">
        <x:v>119</x:v>
      </x:c>
      <x:c r="C10" s="109" t="s">
        <x:v>6</x:v>
      </x:c>
      <x:c r="D10" s="110">
        <x:f t="shared" ref="D10:D12" si="4">SUM(E10:G10)</x:f>
        <x:v>3500</x:v>
      </x:c>
      <x:c r="E10" s="111">
        <x:v>0</x:v>
      </x:c>
      <x:c r="F10" s="112">
        <x:v>3500</x:v>
      </x:c>
      <x:c r="G10" s="113">
        <x:v>0</x:v>
      </x:c>
      <x:c r="H10" s="104">
        <x:f t="shared" ref="H10:H20" si="5">SUM(I10:K10)</x:f>
        <x:v>3500</x:v>
      </x:c>
      <x:c r="I10" s="111">
        <x:v>0</x:v>
      </x:c>
      <x:c r="J10" s="112">
        <x:v>3500</x:v>
      </x:c>
      <x:c r="K10" s="113">
        <x:v>0</x:v>
      </x:c>
      <x:c r="L10" s="114">
        <x:f t="shared" si="0"/>
        <x:v>0</x:v>
      </x:c>
      <x:c r="M10" s="329" t="s">
        <x:v>40</x:v>
      </x:c>
    </x:row>
    <x:row r="11" spans="1:13" ht="26.25" customHeight="1">
      <x:c r="A11" s="107"/>
      <x:c r="B11" s="108"/>
      <x:c r="C11" s="109" t="s">
        <x:v>20</x:v>
      </x:c>
      <x:c r="D11" s="115">
        <x:f t="shared" si="4"/>
        <x:v>72000</x:v>
      </x:c>
      <x:c r="E11" s="112">
        <x:v>12000</x:v>
      </x:c>
      <x:c r="F11" s="112">
        <x:v>60000</x:v>
      </x:c>
      <x:c r="G11" s="116">
        <x:v>0</x:v>
      </x:c>
      <x:c r="H11" s="114">
        <x:f>SUM(I11:K11)</x:f>
        <x:v>72000</x:v>
      </x:c>
      <x:c r="I11" s="112">
        <x:v>12000</x:v>
      </x:c>
      <x:c r="J11" s="112">
        <x:v>60000</x:v>
      </x:c>
      <x:c r="K11" s="116">
        <x:v>0</x:v>
      </x:c>
      <x:c r="L11" s="117">
        <x:f t="shared" si="0"/>
        <x:v>0</x:v>
      </x:c>
      <x:c r="M11" s="329" t="s">
        <x:v>1</x:v>
      </x:c>
    </x:row>
    <x:row r="12" spans="1:13" ht="19.5" customHeight="1">
      <x:c r="A12" s="118"/>
      <x:c r="B12" s="119"/>
      <x:c r="C12" s="109" t="s">
        <x:v>7</x:v>
      </x:c>
      <x:c r="D12" s="120">
        <x:f t="shared" si="4"/>
        <x:v>3500</x:v>
      </x:c>
      <x:c r="E12" s="121">
        <x:v>0</x:v>
      </x:c>
      <x:c r="F12" s="112">
        <x:v>3500</x:v>
      </x:c>
      <x:c r="G12" s="122">
        <x:v>0</x:v>
      </x:c>
      <x:c r="H12" s="117">
        <x:f t="shared" si="5"/>
        <x:v>3500</x:v>
      </x:c>
      <x:c r="I12" s="121">
        <x:v>0</x:v>
      </x:c>
      <x:c r="J12" s="112">
        <x:v>3500</x:v>
      </x:c>
      <x:c r="K12" s="122">
        <x:v>0</x:v>
      </x:c>
      <x:c r="L12" s="117">
        <x:f t="shared" si="0"/>
        <x:v>0</x:v>
      </x:c>
      <x:c r="M12" s="329" t="s">
        <x:v>50</x:v>
      </x:c>
    </x:row>
    <x:row r="13" spans="1:13" ht="19.5" customHeight="1">
      <x:c r="A13" s="97"/>
      <x:c r="B13" s="123">
        <x:v>13</x:v>
      </x:c>
      <x:c r="C13" s="99" t="s">
        <x:v>160</x:v>
      </x:c>
      <x:c r="D13" s="199">
        <x:f t="shared" ref="D13:K13" si="6">SUM(D14:D20)</x:f>
        <x:v>27800</x:v>
      </x:c>
      <x:c r="E13" s="216">
        <x:f t="shared" si="6"/>
        <x:v>4000</x:v>
      </x:c>
      <x:c r="F13" s="212">
        <x:f t="shared" si="6"/>
        <x:v>13800</x:v>
      </x:c>
      <x:c r="G13" s="217">
        <x:f t="shared" si="6"/>
        <x:v>10000</x:v>
      </x:c>
      <x:c r="H13" s="200">
        <x:f t="shared" si="5"/>
        <x:v>32800</x:v>
      </x:c>
      <x:c r="I13" s="201">
        <x:f t="shared" si="6"/>
        <x:v>4000</x:v>
      </x:c>
      <x:c r="J13" s="51">
        <x:f t="shared" si="6"/>
        <x:v>18800</x:v>
      </x:c>
      <x:c r="K13" s="202">
        <x:f t="shared" si="6"/>
        <x:v>10000</x:v>
      </x:c>
      <x:c r="L13" s="124">
        <x:f t="shared" si="0"/>
        <x:v>5000</x:v>
      </x:c>
      <x:c r="M13" s="224"/>
    </x:row>
    <x:row r="14" spans="1:13" ht="19.5" customHeight="1">
      <x:c r="A14" s="97"/>
      <x:c r="B14" s="75" t="s">
        <x:v>70</x:v>
      </x:c>
      <x:c r="C14" s="123" t="s">
        <x:v>25</x:v>
      </x:c>
      <x:c r="D14" s="115">
        <x:f t="shared" ref="D14:D20" si="7">SUM(E14:G14)</x:f>
        <x:v>800</x:v>
      </x:c>
      <x:c r="E14" s="30">
        <x:v>0</x:v>
      </x:c>
      <x:c r="F14" s="30">
        <x:v>800</x:v>
      </x:c>
      <x:c r="G14" s="31">
        <x:v>0</x:v>
      </x:c>
      <x:c r="H14" s="114">
        <x:f>SUM(I14:K14)</x:f>
        <x:v>800</x:v>
      </x:c>
      <x:c r="I14" s="30">
        <x:v>0</x:v>
      </x:c>
      <x:c r="J14" s="30">
        <x:v>800</x:v>
      </x:c>
      <x:c r="K14" s="31">
        <x:v>0</x:v>
      </x:c>
      <x:c r="L14" s="125">
        <x:f t="shared" si="0"/>
        <x:v>0</x:v>
      </x:c>
      <x:c r="M14" s="329" t="s">
        <x:v>41</x:v>
      </x:c>
    </x:row>
    <x:row r="15" spans="1:13" ht="26.25" customHeight="1">
      <x:c r="A15" s="126"/>
      <x:c r="B15" s="73"/>
      <x:c r="C15" s="127" t="s">
        <x:v>13</x:v>
      </x:c>
      <x:c r="D15" s="306">
        <x:f t="shared" si="7"/>
        <x:v>8000</x:v>
      </x:c>
      <x:c r="E15" s="299">
        <x:v>0</x:v>
      </x:c>
      <x:c r="F15" s="299">
        <x:v>8000</x:v>
      </x:c>
      <x:c r="G15" s="301">
        <x:v>0</x:v>
      </x:c>
      <x:c r="H15" s="297">
        <x:f t="shared" si="5"/>
        <x:v>10000</x:v>
      </x:c>
      <x:c r="I15" s="299">
        <x:v>0</x:v>
      </x:c>
      <x:c r="J15" s="299">
        <x:v>10000</x:v>
      </x:c>
      <x:c r="K15" s="301">
        <x:v>0</x:v>
      </x:c>
      <x:c r="L15" s="297">
        <x:f t="shared" si="0"/>
        <x:v>2000</x:v>
      </x:c>
      <x:c r="M15" s="330" t="s">
        <x:v>95</x:v>
      </x:c>
    </x:row>
    <x:row r="16" spans="1:13" ht="39.75" customHeight="1">
      <x:c r="A16" s="74"/>
      <x:c r="B16" s="75"/>
      <x:c r="C16" s="128" t="s">
        <x:v>8</x:v>
      </x:c>
      <x:c r="D16" s="307">
        <x:f t="shared" si="7"/>
        <x:v>0</x:v>
      </x:c>
      <x:c r="E16" s="300"/>
      <x:c r="F16" s="300"/>
      <x:c r="G16" s="302"/>
      <x:c r="H16" s="298">
        <x:f t="shared" si="5"/>
        <x:v>0</x:v>
      </x:c>
      <x:c r="I16" s="300"/>
      <x:c r="J16" s="300"/>
      <x:c r="K16" s="302"/>
      <x:c r="L16" s="303">
        <x:f t="shared" si="0"/>
        <x:v>0</x:v>
      </x:c>
      <x:c r="M16" s="331"/>
    </x:row>
    <x:row r="17" spans="1:13" ht="21" customHeight="1">
      <x:c r="A17" s="86"/>
      <x:c r="B17" s="87"/>
      <x:c r="C17" s="129" t="s">
        <x:v>10</x:v>
      </x:c>
      <x:c r="D17" s="115">
        <x:f t="shared" si="7"/>
        <x:v>1000</x:v>
      </x:c>
      <x:c r="E17" s="32">
        <x:v>0</x:v>
      </x:c>
      <x:c r="F17" s="32">
        <x:v>1000</x:v>
      </x:c>
      <x:c r="G17" s="33">
        <x:v>0</x:v>
      </x:c>
      <x:c r="H17" s="114">
        <x:f t="shared" si="5"/>
        <x:v>1000</x:v>
      </x:c>
      <x:c r="I17" s="32">
        <x:v>0</x:v>
      </x:c>
      <x:c r="J17" s="32">
        <x:v>1000</x:v>
      </x:c>
      <x:c r="K17" s="33">
        <x:v>0</x:v>
      </x:c>
      <x:c r="L17" s="125">
        <x:f t="shared" si="0"/>
        <x:v>0</x:v>
      </x:c>
      <x:c r="M17" s="332" t="s">
        <x:v>170</x:v>
      </x:c>
    </x:row>
    <x:row r="18" spans="1:13" ht="51" customHeight="1">
      <x:c r="A18" s="86"/>
      <x:c r="B18" s="87"/>
      <x:c r="C18" s="130" t="s">
        <x:v>35</x:v>
      </x:c>
      <x:c r="D18" s="131">
        <x:f t="shared" si="7"/>
        <x:v>17000</x:v>
      </x:c>
      <x:c r="E18" s="36">
        <x:v>4000</x:v>
      </x:c>
      <x:c r="F18" s="36">
        <x:v>3000</x:v>
      </x:c>
      <x:c r="G18" s="37">
        <x:v>10000</x:v>
      </x:c>
      <x:c r="H18" s="132">
        <x:f t="shared" si="5"/>
        <x:v>16000</x:v>
      </x:c>
      <x:c r="I18" s="36">
        <x:v>4000</x:v>
      </x:c>
      <x:c r="J18" s="36">
        <x:v>2000</x:v>
      </x:c>
      <x:c r="K18" s="37">
        <x:v>10000</x:v>
      </x:c>
      <x:c r="L18" s="133">
        <x:f t="shared" si="0"/>
        <x:v>-1000</x:v>
      </x:c>
      <x:c r="M18" s="333" t="s">
        <x:v>5</x:v>
      </x:c>
    </x:row>
    <x:row r="19" spans="1:13">
      <x:c r="A19" s="86"/>
      <x:c r="B19" s="87"/>
      <x:c r="C19" s="159" t="s">
        <x:v>139</x:v>
      </x:c>
      <x:c r="D19" s="142">
        <x:f t="shared" si="7"/>
        <x:v>1000</x:v>
      </x:c>
      <x:c r="E19" s="39">
        <x:v>0</x:v>
      </x:c>
      <x:c r="F19" s="39">
        <x:v>1000</x:v>
      </x:c>
      <x:c r="G19" s="40">
        <x:v>0</x:v>
      </x:c>
      <x:c r="H19" s="143">
        <x:f t="shared" si="5"/>
        <x:v>5000</x:v>
      </x:c>
      <x:c r="I19" s="39">
        <x:v>0</x:v>
      </x:c>
      <x:c r="J19" s="39">
        <x:v>5000</x:v>
      </x:c>
      <x:c r="K19" s="40">
        <x:v>0</x:v>
      </x:c>
      <x:c r="L19" s="160">
        <x:f t="shared" si="0"/>
        <x:v>4000</x:v>
      </x:c>
      <x:c r="M19" s="334" t="s">
        <x:v>107</x:v>
      </x:c>
    </x:row>
    <x:row r="20" spans="1:13" ht="20.25" customHeight="1">
      <x:c r="A20" s="88"/>
      <x:c r="B20" s="89"/>
      <x:c r="C20" s="134" t="s">
        <x:v>135</x:v>
      </x:c>
      <x:c r="D20" s="135">
        <x:f t="shared" si="7"/>
        <x:v>0</x:v>
      </x:c>
      <x:c r="E20" s="42">
        <x:v>0</x:v>
      </x:c>
      <x:c r="F20" s="42">
        <x:v>0</x:v>
      </x:c>
      <x:c r="G20" s="43">
        <x:v>0</x:v>
      </x:c>
      <x:c r="H20" s="136">
        <x:f t="shared" si="5"/>
        <x:v>0</x:v>
      </x:c>
      <x:c r="I20" s="42">
        <x:v>0</x:v>
      </x:c>
      <x:c r="J20" s="42">
        <x:v>0</x:v>
      </x:c>
      <x:c r="K20" s="43">
        <x:v>0</x:v>
      </x:c>
      <x:c r="L20" s="137">
        <x:f t="shared" si="0"/>
        <x:v>0</x:v>
      </x:c>
      <x:c r="M20" s="226"/>
    </x:row>
    <x:row r="21" spans="1:13" ht="20.25" customHeight="1">
      <x:c r="A21" s="70" t="s">
        <x:v>11</x:v>
      </x:c>
      <x:c r="B21" s="271" t="s">
        <x:v>30</x:v>
      </x:c>
      <x:c r="C21" s="296"/>
      <x:c r="D21" s="191">
        <x:f t="shared" ref="D21:K21" si="8">SUM(D22:D24)</x:f>
        <x:v>15000</x:v>
      </x:c>
      <x:c r="E21" s="208">
        <x:f t="shared" si="8"/>
        <x:v>0</x:v>
      </x:c>
      <x:c r="F21" s="208">
        <x:f t="shared" si="8"/>
        <x:v>15000</x:v>
      </x:c>
      <x:c r="G21" s="218">
        <x:f t="shared" si="8"/>
        <x:v>0</x:v>
      </x:c>
      <x:c r="H21" s="188">
        <x:f t="shared" si="8"/>
        <x:v>15000</x:v>
      </x:c>
      <x:c r="I21" s="185">
        <x:f t="shared" si="8"/>
        <x:v>3000</x:v>
      </x:c>
      <x:c r="J21" s="185">
        <x:f t="shared" si="8"/>
        <x:v>12000</x:v>
      </x:c>
      <x:c r="K21" s="203">
        <x:f t="shared" si="8"/>
        <x:v>0</x:v>
      </x:c>
      <x:c r="L21" s="163">
        <x:f t="shared" si="0"/>
        <x:v>0</x:v>
      </x:c>
      <x:c r="M21" s="227"/>
    </x:row>
    <x:row r="22" spans="1:13" ht="20.25" customHeight="1">
      <x:c r="A22" s="126"/>
      <x:c r="B22" s="139" t="s">
        <x:v>161</x:v>
      </x:c>
      <x:c r="C22" s="140" t="s">
        <x:v>147</x:v>
      </x:c>
      <x:c r="D22" s="120">
        <x:f>SUM(E22:G22)</x:f>
        <x:v>5000</x:v>
      </x:c>
      <x:c r="E22" s="53">
        <x:v>0</x:v>
      </x:c>
      <x:c r="F22" s="53">
        <x:v>5000</x:v>
      </x:c>
      <x:c r="G22" s="52">
        <x:v>0</x:v>
      </x:c>
      <x:c r="H22" s="117">
        <x:f>SUM(I22:K22)</x:f>
        <x:v>5000</x:v>
      </x:c>
      <x:c r="I22" s="53">
        <x:v>1000</x:v>
      </x:c>
      <x:c r="J22" s="53">
        <x:v>4000</x:v>
      </x:c>
      <x:c r="K22" s="52">
        <x:v>0</x:v>
      </x:c>
      <x:c r="L22" s="117">
        <x:f t="shared" si="0"/>
        <x:v>0</x:v>
      </x:c>
      <x:c r="M22" s="335" t="s">
        <x:v>43</x:v>
      </x:c>
    </x:row>
    <x:row r="23" spans="1:13">
      <x:c r="A23" s="126"/>
      <x:c r="B23" s="141"/>
      <x:c r="C23" s="140" t="s">
        <x:v>39</x:v>
      </x:c>
      <x:c r="D23" s="142">
        <x:f>SUM(E23:G23)</x:f>
        <x:v>5000</x:v>
      </x:c>
      <x:c r="E23" s="39">
        <x:v>0</x:v>
      </x:c>
      <x:c r="F23" s="39">
        <x:v>5000</x:v>
      </x:c>
      <x:c r="G23" s="40">
        <x:v>0</x:v>
      </x:c>
      <x:c r="H23" s="143">
        <x:f>SUM(I23:K23)</x:f>
        <x:v>5000</x:v>
      </x:c>
      <x:c r="I23" s="39">
        <x:v>1000</x:v>
      </x:c>
      <x:c r="J23" s="39">
        <x:v>4000</x:v>
      </x:c>
      <x:c r="K23" s="40">
        <x:v>0</x:v>
      </x:c>
      <x:c r="L23" s="144">
        <x:f t="shared" si="0"/>
        <x:v>0</x:v>
      </x:c>
      <x:c r="M23" s="335" t="s">
        <x:v>108</x:v>
      </x:c>
    </x:row>
    <x:row r="24" spans="1:13" ht="20.25" customHeight="1">
      <x:c r="A24" s="126"/>
      <x:c r="B24" s="145"/>
      <x:c r="C24" s="146" t="s">
        <x:v>12</x:v>
      </x:c>
      <x:c r="D24" s="135">
        <x:f>SUM(E24:G24)</x:f>
        <x:v>5000</x:v>
      </x:c>
      <x:c r="E24" s="42">
        <x:v>0</x:v>
      </x:c>
      <x:c r="F24" s="42">
        <x:v>5000</x:v>
      </x:c>
      <x:c r="G24" s="43">
        <x:v>0</x:v>
      </x:c>
      <x:c r="H24" s="136">
        <x:f>SUM(I24:K24)</x:f>
        <x:v>5000</x:v>
      </x:c>
      <x:c r="I24" s="42">
        <x:v>1000</x:v>
      </x:c>
      <x:c r="J24" s="42">
        <x:v>4000</x:v>
      </x:c>
      <x:c r="K24" s="43">
        <x:v>0</x:v>
      </x:c>
      <x:c r="L24" s="136">
        <x:f t="shared" si="0"/>
        <x:v>0</x:v>
      </x:c>
      <x:c r="M24" s="336" t="s">
        <x:v>42</x:v>
      </x:c>
    </x:row>
    <x:row r="25" spans="1:13" ht="20.25" customHeight="1">
      <x:c r="A25" s="147" t="s">
        <x:v>128</x:v>
      </x:c>
      <x:c r="B25" s="271" t="s">
        <x:v>30</x:v>
      </x:c>
      <x:c r="C25" s="296"/>
      <x:c r="D25" s="191">
        <x:f>SUM(D26:D28)</x:f>
        <x:v>30000</x:v>
      </x:c>
      <x:c r="E25" s="208">
        <x:f>SUM(E26:E28)</x:f>
        <x:v>30000</x:v>
      </x:c>
      <x:c r="F25" s="208">
        <x:f>SUM(F26:F28)</x:f>
        <x:v>0</x:v>
      </x:c>
      <x:c r="G25" s="218">
        <x:f>SUM(G26:G28)</x:f>
        <x:v>0</x:v>
      </x:c>
      <x:c r="H25" s="188">
        <x:f>SUM(H26:H28)</x:f>
        <x:v>40000</x:v>
      </x:c>
      <x:c r="I25" s="185">
        <x:f>SUM(I26:I28)</x:f>
        <x:v>40000</x:v>
      </x:c>
      <x:c r="J25" s="185">
        <x:f>SUM(J26:J28)</x:f>
        <x:v>0</x:v>
      </x:c>
      <x:c r="K25" s="203">
        <x:f>SUM(K26:K28)</x:f>
        <x:v>0</x:v>
      </x:c>
      <x:c r="L25" s="138">
        <x:f t="shared" si="0"/>
        <x:v>10000</x:v>
      </x:c>
      <x:c r="M25" s="227"/>
    </x:row>
    <x:row r="26" spans="1:13" ht="20.25" customHeight="1">
      <x:c r="A26" s="126"/>
      <x:c r="B26" s="81" t="s">
        <x:v>163</x:v>
      </x:c>
      <x:c r="C26" s="148" t="s">
        <x:v>27</x:v>
      </x:c>
      <x:c r="D26" s="142">
        <x:f t="shared" ref="D26:D28" si="9">SUM(E26:G26)</x:f>
        <x:v>10000</x:v>
      </x:c>
      <x:c r="E26" s="39">
        <x:v>10000</x:v>
      </x:c>
      <x:c r="F26" s="39">
        <x:v>0</x:v>
      </x:c>
      <x:c r="G26" s="40">
        <x:v>0</x:v>
      </x:c>
      <x:c r="H26" s="143">
        <x:f t="shared" ref="H26:H28" si="10">SUM(I26:K26)</x:f>
        <x:v>10000</x:v>
      </x:c>
      <x:c r="I26" s="39">
        <x:v>10000</x:v>
      </x:c>
      <x:c r="J26" s="39">
        <x:v>0</x:v>
      </x:c>
      <x:c r="K26" s="40">
        <x:v>0</x:v>
      </x:c>
      <x:c r="L26" s="38">
        <x:f t="shared" si="0"/>
        <x:v>0</x:v>
      </x:c>
      <x:c r="M26" s="337" t="s">
        <x:v>44</x:v>
      </x:c>
    </x:row>
    <x:row r="27" spans="1:13" ht="20.25" customHeight="1">
      <x:c r="A27" s="97"/>
      <x:c r="B27" s="87"/>
      <x:c r="C27" s="149" t="s">
        <x:v>99</x:v>
      </x:c>
      <x:c r="D27" s="103">
        <x:f t="shared" si="9"/>
        <x:v>20000</x:v>
      </x:c>
      <x:c r="E27" s="150">
        <x:v>20000</x:v>
      </x:c>
      <x:c r="F27" s="150">
        <x:v>0</x:v>
      </x:c>
      <x:c r="G27" s="151">
        <x:v>0</x:v>
      </x:c>
      <x:c r="H27" s="44">
        <x:f t="shared" si="10"/>
        <x:v>20000</x:v>
      </x:c>
      <x:c r="I27" s="150">
        <x:v>20000</x:v>
      </x:c>
      <x:c r="J27" s="150">
        <x:v>0</x:v>
      </x:c>
      <x:c r="K27" s="151">
        <x:v>0</x:v>
      </x:c>
      <x:c r="L27" s="152">
        <x:f t="shared" si="0"/>
        <x:v>0</x:v>
      </x:c>
      <x:c r="M27" s="337" t="s">
        <x:v>48</x:v>
      </x:c>
    </x:row>
    <x:row r="28" spans="1:13" ht="20.25" customHeight="1">
      <x:c r="A28" s="88"/>
      <x:c r="B28" s="89"/>
      <x:c r="C28" s="153" t="s">
        <x:v>22</x:v>
      </x:c>
      <x:c r="D28" s="135">
        <x:f t="shared" si="9"/>
        <x:v>0</x:v>
      </x:c>
      <x:c r="E28" s="42"/>
      <x:c r="F28" s="42">
        <x:v>0</x:v>
      </x:c>
      <x:c r="G28" s="43">
        <x:v>0</x:v>
      </x:c>
      <x:c r="H28" s="136">
        <x:f t="shared" si="10"/>
        <x:v>10000</x:v>
      </x:c>
      <x:c r="I28" s="42">
        <x:v>10000</x:v>
      </x:c>
      <x:c r="J28" s="42">
        <x:v>0</x:v>
      </x:c>
      <x:c r="K28" s="43">
        <x:v>0</x:v>
      </x:c>
      <x:c r="L28" s="41">
        <x:f t="shared" si="0"/>
        <x:v>10000</x:v>
      </x:c>
      <x:c r="M28" s="338" t="s">
        <x:v>2</x:v>
      </x:c>
    </x:row>
    <x:row r="29" spans="1:13" ht="20.25" customHeight="1">
      <x:c r="A29" s="70" t="s">
        <x:v>150</x:v>
      </x:c>
      <x:c r="B29" s="318" t="s">
        <x:v>30</x:v>
      </x:c>
      <x:c r="C29" s="296"/>
      <x:c r="D29" s="191">
        <x:f>SUM(D30:D31)</x:f>
        <x:v>58000</x:v>
      </x:c>
      <x:c r="E29" s="208">
        <x:f>SUM(E30:E31)</x:f>
        <x:v>10000</x:v>
      </x:c>
      <x:c r="F29" s="208">
        <x:f>SUM(F30:F31)</x:f>
        <x:v>48000</x:v>
      </x:c>
      <x:c r="G29" s="218">
        <x:f>SUM(G30:G31)</x:f>
        <x:v>0</x:v>
      </x:c>
      <x:c r="H29" s="188">
        <x:f>SUM(H30:H31)</x:f>
        <x:v>63000</x:v>
      </x:c>
      <x:c r="I29" s="185">
        <x:f>SUM(I30:I31)</x:f>
        <x:v>15000</x:v>
      </x:c>
      <x:c r="J29" s="185">
        <x:f>SUM(J30:J31)</x:f>
        <x:v>48000</x:v>
      </x:c>
      <x:c r="K29" s="203">
        <x:f>SUM(K31:K31)</x:f>
        <x:v>0</x:v>
      </x:c>
      <x:c r="L29" s="138">
        <x:f t="shared" si="0"/>
        <x:v>5000</x:v>
      </x:c>
      <x:c r="M29" s="339"/>
    </x:row>
    <x:row r="30" spans="1:13" ht="20.25" customHeight="1">
      <x:c r="A30" s="170"/>
      <x:c r="B30" s="319" t="s">
        <x:v>14</x:v>
      </x:c>
      <x:c r="C30" s="165" t="s">
        <x:v>28</x:v>
      </x:c>
      <x:c r="D30" s="131">
        <x:f>SUM(E30:G30)</x:f>
        <x:v>34000</x:v>
      </x:c>
      <x:c r="E30" s="36">
        <x:v>10000</x:v>
      </x:c>
      <x:c r="F30" s="36">
        <x:v>24000</x:v>
      </x:c>
      <x:c r="G30" s="37">
        <x:v>0</x:v>
      </x:c>
      <x:c r="H30" s="132">
        <x:f>SUM(I30:K30)</x:f>
        <x:v>45000</x:v>
      </x:c>
      <x:c r="I30" s="36">
        <x:v>15000</x:v>
      </x:c>
      <x:c r="J30" s="36">
        <x:v>30000</x:v>
      </x:c>
      <x:c r="K30" s="37">
        <x:v>0</x:v>
      </x:c>
      <x:c r="L30" s="132">
        <x:f t="shared" si="0"/>
        <x:v>11000</x:v>
      </x:c>
      <x:c r="M30" s="340" t="s">
        <x:v>3</x:v>
      </x:c>
    </x:row>
    <x:row r="31" spans="1:13" ht="20.25" customHeight="1">
      <x:c r="A31" s="166"/>
      <x:c r="B31" s="320"/>
      <x:c r="C31" s="167" t="s">
        <x:v>38</x:v>
      </x:c>
      <x:c r="D31" s="135">
        <x:f>SUM(E31:G31)</x:f>
        <x:v>24000</x:v>
      </x:c>
      <x:c r="E31" s="42">
        <x:v>0</x:v>
      </x:c>
      <x:c r="F31" s="42">
        <x:v>24000</x:v>
      </x:c>
      <x:c r="G31" s="43">
        <x:v>0</x:v>
      </x:c>
      <x:c r="H31" s="136">
        <x:f>SUM(I31:K31)</x:f>
        <x:v>18000</x:v>
      </x:c>
      <x:c r="I31" s="42">
        <x:v>0</x:v>
      </x:c>
      <x:c r="J31" s="42">
        <x:v>18000</x:v>
      </x:c>
      <x:c r="K31" s="43">
        <x:v>0</x:v>
      </x:c>
      <x:c r="L31" s="136">
        <x:f t="shared" si="0"/>
        <x:v>-6000</x:v>
      </x:c>
      <x:c r="M31" s="341" t="s">
        <x:v>4</x:v>
      </x:c>
    </x:row>
    <x:row r="32" spans="1:13" ht="20.25" customHeight="1">
      <x:c r="A32" s="70" t="s">
        <x:v>118</x:v>
      </x:c>
      <x:c r="B32" s="271" t="s">
        <x:v>30</x:v>
      </x:c>
      <x:c r="C32" s="296"/>
      <x:c r="D32" s="191">
        <x:f t="shared" ref="D32:K32" si="11">SUM(D33:D33)</x:f>
        <x:v>3000</x:v>
      </x:c>
      <x:c r="E32" s="208">
        <x:f t="shared" si="11"/>
        <x:v>0</x:v>
      </x:c>
      <x:c r="F32" s="208">
        <x:f t="shared" si="11"/>
        <x:v>3000</x:v>
      </x:c>
      <x:c r="G32" s="218">
        <x:f t="shared" si="11"/>
        <x:v>0</x:v>
      </x:c>
      <x:c r="H32" s="188">
        <x:f t="shared" si="11"/>
        <x:v>3000</x:v>
      </x:c>
      <x:c r="I32" s="185">
        <x:f t="shared" si="11"/>
        <x:v>1000</x:v>
      </x:c>
      <x:c r="J32" s="185">
        <x:f t="shared" si="11"/>
        <x:v>2000</x:v>
      </x:c>
      <x:c r="K32" s="203">
        <x:f t="shared" si="11"/>
        <x:v>0</x:v>
      </x:c>
      <x:c r="L32" s="138">
        <x:f t="shared" si="0"/>
        <x:v>0</x:v>
      </x:c>
      <x:c r="M32" s="339"/>
    </x:row>
    <x:row r="33" spans="1:13" ht="20.25" customHeight="1">
      <x:c r="A33" s="154"/>
      <x:c r="B33" s="155" t="s">
        <x:v>148</x:v>
      </x:c>
      <x:c r="C33" s="156" t="s">
        <x:v>32</x:v>
      </x:c>
      <x:c r="D33" s="157">
        <x:f>SUM(E33:G33)</x:f>
        <x:v>3000</x:v>
      </x:c>
      <x:c r="E33" s="34">
        <x:v>0</x:v>
      </x:c>
      <x:c r="F33" s="34">
        <x:v>3000</x:v>
      </x:c>
      <x:c r="G33" s="35">
        <x:v>0</x:v>
      </x:c>
      <x:c r="H33" s="158">
        <x:f>SUM(I33:K33)</x:f>
        <x:v>3000</x:v>
      </x:c>
      <x:c r="I33" s="34">
        <x:v>1000</x:v>
      </x:c>
      <x:c r="J33" s="34">
        <x:v>2000</x:v>
      </x:c>
      <x:c r="K33" s="35">
        <x:v>0</x:v>
      </x:c>
      <x:c r="L33" s="158">
        <x:f t="shared" si="0"/>
        <x:v>0</x:v>
      </x:c>
      <x:c r="M33" s="342" t="s">
        <x:v>45</x:v>
      </x:c>
    </x:row>
    <x:row r="34" spans="1:13" ht="20.25" customHeight="1">
      <x:c r="A34" s="70" t="s">
        <x:v>130</x:v>
      </x:c>
      <x:c r="B34" s="271" t="s">
        <x:v>30</x:v>
      </x:c>
      <x:c r="C34" s="296"/>
      <x:c r="D34" s="190">
        <x:f t="shared" ref="D34:K34" si="12">SUM(D35:D35)</x:f>
        <x:v>27760</x:v>
      </x:c>
      <x:c r="E34" s="208">
        <x:f t="shared" si="12"/>
        <x:v>15000</x:v>
      </x:c>
      <x:c r="F34" s="208">
        <x:f t="shared" si="12"/>
        <x:v>1750</x:v>
      </x:c>
      <x:c r="G34" s="218">
        <x:f t="shared" si="12"/>
        <x:v>11010</x:v>
      </x:c>
      <x:c r="H34" s="204">
        <x:f>SUM(H35:H35)</x:f>
        <x:v>22040</x:v>
      </x:c>
      <x:c r="I34" s="185">
        <x:f t="shared" si="12"/>
        <x:v>8000</x:v>
      </x:c>
      <x:c r="J34" s="185">
        <x:f t="shared" si="12"/>
        <x:v>1750</x:v>
      </x:c>
      <x:c r="K34" s="203">
        <x:f t="shared" si="12"/>
        <x:v>12290</x:v>
      </x:c>
      <x:c r="L34" s="138">
        <x:f t="shared" si="0"/>
        <x:v>-5720</x:v>
      </x:c>
      <x:c r="M34" s="220"/>
    </x:row>
    <x:row r="35" spans="1:13" ht="20.25" customHeight="1">
      <x:c r="A35" s="154"/>
      <x:c r="B35" s="155" t="s">
        <x:v>138</x:v>
      </x:c>
      <x:c r="C35" s="156" t="s">
        <x:v>19</x:v>
      </x:c>
      <x:c r="D35" s="157">
        <x:f>SUM(E35:G35)</x:f>
        <x:v>27760</x:v>
      </x:c>
      <x:c r="E35" s="34">
        <x:v>15000</x:v>
      </x:c>
      <x:c r="F35" s="34">
        <x:v>1750</x:v>
      </x:c>
      <x:c r="G35" s="35">
        <x:v>11010</x:v>
      </x:c>
      <x:c r="H35" s="158">
        <x:f>SUM(I35:K35)</x:f>
        <x:v>22040</x:v>
      </x:c>
      <x:c r="I35" s="34">
        <x:v>8000</x:v>
      </x:c>
      <x:c r="J35" s="34">
        <x:v>1750</x:v>
      </x:c>
      <x:c r="K35" s="35">
        <x:v>12290</x:v>
      </x:c>
      <x:c r="L35" s="158">
        <x:f t="shared" si="0"/>
        <x:v>-5720</x:v>
      </x:c>
      <x:c r="M35" s="228"/>
    </x:row>
  </x:sheetData>
  <x:mergeCells count="27">
    <x:mergeCell ref="B21:C21"/>
    <x:mergeCell ref="B25:C25"/>
    <x:mergeCell ref="B32:C32"/>
    <x:mergeCell ref="H15:H16"/>
    <x:mergeCell ref="I15:I16"/>
    <x:mergeCell ref="J15:J16"/>
    <x:mergeCell ref="K15:K16"/>
    <x:mergeCell ref="L15:L16"/>
    <x:mergeCell ref="M15:M16"/>
    <x:mergeCell ref="A5:C5"/>
    <x:mergeCell ref="B6:C6"/>
    <x:mergeCell ref="D15:D16"/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B29:C29"/>
    <x:mergeCell ref="B30:B31"/>
    <x:mergeCell ref="B34:C34"/>
    <x:mergeCell ref="E15:E16"/>
    <x:mergeCell ref="F15:F16"/>
    <x:mergeCell ref="G15:G16"/>
  </x:mergeCells>
  <x:pageMargins left="1.0098611116409302" right="0.17000000178813934" top="0.28125" bottom="0.29972222447395325" header="0.21972222626209259" footer="0.13750000298023224"/>
  <x:pageSetup paperSize="9" scale="75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세입세출 예산안</vt:lpstr>
      <vt:lpstr>예산총칙</vt:lpstr>
      <vt:lpstr>예산(2025)총괄표</vt:lpstr>
      <vt:lpstr>세입</vt:lpstr>
      <vt:lpstr>세출</vt:lpstr>
    </vt:vector>
  </ep:TitlesOfParts>
  <ep:TotalTime>937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95</cp:revision>
  <cp:lastPrinted>2024-12-13T08:01:03.369</cp:lastPrinted>
  <dcterms:created xsi:type="dcterms:W3CDTF">2010-01-08T04:51:51.000</dcterms:created>
  <dcterms:modified xsi:type="dcterms:W3CDTF">2024-12-13T08:06:55.605</dcterms:modified>
  <cp:version>0906.0100.01</cp:version>
</cp:coreProperties>
</file>